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DieseArbeitsmappe"/>
  <mc:AlternateContent xmlns:mc="http://schemas.openxmlformats.org/markup-compatibility/2006">
    <mc:Choice Requires="x15">
      <x15ac:absPath xmlns:x15ac="http://schemas.microsoft.com/office/spreadsheetml/2010/11/ac" url="G:\My Drive\Arbeit\Rose\Datenbank\"/>
    </mc:Choice>
  </mc:AlternateContent>
  <xr:revisionPtr revIDLastSave="0" documentId="13_ncr:1_{7C80DC2C-06C5-46D6-9ADB-A137C54400DD}" xr6:coauthVersionLast="47" xr6:coauthVersionMax="47" xr10:uidLastSave="{00000000-0000-0000-0000-000000000000}"/>
  <workbookProtection workbookAlgorithmName="SHA-512" workbookHashValue="QT4hJ6j+Nlb8YceFSWRuOPIImljOI+DYETxuP8zhwUepEl03MvCHS2jLSABWT3+A/V2lj2Xra0tVwP3jyDZhbQ==" workbookSaltValue="sf7ZeQWBVZhPKFGAL0p1RA==" workbookSpinCount="100000" lockStructure="1"/>
  <bookViews>
    <workbookView xWindow="-110" yWindow="-110" windowWidth="25820" windowHeight="13900" tabRatio="820" xr2:uid="{00000000-000D-0000-FFFF-FFFF00000000}"/>
  </bookViews>
  <sheets>
    <sheet name="1. Anleitung" sheetId="14" r:id="rId1"/>
    <sheet name="2. Sehbeeinträchtigung" sheetId="9" r:id="rId2"/>
    <sheet name="3. Hörbeeinträchtigung" sheetId="10" r:id="rId3"/>
    <sheet name="4. Motorische Beeinträchtigung " sheetId="11" r:id="rId4"/>
    <sheet name="5. Sprache und Kommunikation" sheetId="12" r:id="rId5"/>
    <sheet name="6. Bedarfsübergreifend Infos" sheetId="13" r:id="rId6"/>
    <sheet name="7. Hintergrundinformationen" sheetId="2" state="hidden" r:id="rId7"/>
  </sheets>
  <definedNames>
    <definedName name="Akustische_Verstärkung">'7. Hintergrundinformationen'!$A$76:$A$80</definedName>
    <definedName name="ALTTEXT_MATRIX">'7. Hintergrundinformationen'!$M$68:$N$97</definedName>
    <definedName name="Audiotechnologien">'7. Hintergrundinformationen'!$A$117:$A$121</definedName>
    <definedName name="Audiotranskription">'7. Hintergrundinformationen'!$A$73:$A$75</definedName>
    <definedName name="Auswahl_Produktkategorie">'7. Hintergrundinformationen'!$O$100</definedName>
    <definedName name="BEDARFSÜBERGREIFEND_MATRIX">'7. Hintergrundinformationen'!$O$85:$P$91</definedName>
    <definedName name="BEDARFSÜBERGREIFEND_PRODUKTKATEGORIEN_LISTE">'7. Hintergrundinformationen'!$O$86:$O$91</definedName>
    <definedName name="BEDARFSÜBERGREIFEND_PRODUKTLISTE">'7. Hintergrundinformationen'!$P$86:$P$90</definedName>
    <definedName name="Beleuchtung">'7. Hintergrundinformationen'!$A$113:$A$114</definedName>
    <definedName name="BLIND_PRODUKTKATEGORIEN_LISTE">'7. Hintergrundinformationen'!$O$69:$O$76</definedName>
    <definedName name="Braille_Übersetzungssoftware">'7. Hintergrundinformationen'!$A$40:$A$41</definedName>
    <definedName name="Braillezeilen">'7. Hintergrundinformationen'!$A$60:$A$62</definedName>
    <definedName name="Computersteuerungshardware">'7. Hintergrundinformationen'!$A$69:$A$71</definedName>
    <definedName name="Dokumentenscanner">'7. Hintergrundinformationen'!$A$66:$A$68</definedName>
    <definedName name="Drucker">'7. Hintergrundinformationen'!$A$63:$A$65</definedName>
    <definedName name="Ergonomische_Arbeitsumgebung">'7. Hintergrundinformationen'!$A$110:$A$112</definedName>
    <definedName name="FM_Anlagen">'7. Hintergrundinformationen'!$A$79:$A$80</definedName>
    <definedName name="FRAGEN_PRODUKTE_MATRIX">'7. Hintergrundinformationen'!$I$34:$J$132</definedName>
    <definedName name="FRAGEN_UNIS_MATRIX">'7. Hintergrundinformationen'!$O$34:$P$64</definedName>
    <definedName name="GEHÖRLOS_PRODUKTKATEGORIEN_LISTE">'7. Hintergrundinformationen'!$O$94:$O$97</definedName>
    <definedName name="HOCHSCHULE_KONTAKT_MATRIX">'7. Hintergrundinformationen'!$M$37:$N$64</definedName>
    <definedName name="HOCHSCHULEN_LISTE">'7. Hintergrundinformationen'!$M$36:$M$64</definedName>
    <definedName name="Interaktive_Lehrmittel">'7. Hintergrundinformationen'!$A$122:$A$123</definedName>
    <definedName name="KI_unterstützende_assistive_Technologien">'7. Hintergrundinformationen'!#REF!</definedName>
    <definedName name="KONTAKT_LISTE">'7. Hintergrundinformationen'!$N$35:$N$64</definedName>
    <definedName name="LINKS_MATRIX">'7. Hintergrundinformationen'!$K$68:$L$97</definedName>
    <definedName name="MOTORISCH_PRODUKTKATEGORIEN_LISTE">'7. Hintergrundinformationen'!$O$103:$O$107</definedName>
    <definedName name="OCR_Software">'7. Hintergrundinformationen'!$A$47:$A$49</definedName>
    <definedName name="PRODUKTDATEN_ALTTEXT_MATRIX">'7. Hintergrundinformationen'!$G$34:$H$133</definedName>
    <definedName name="PRODUKTDATEN_LINKS_MATRIX">'7. Hintergrundinformationen'!$E$34:$F$133</definedName>
    <definedName name="PRODUKTDATEN_MATRIX">'7. Hintergrundinformationen'!$C$34:$D$133</definedName>
    <definedName name="SCHWERHÖRIG_PRODUKTKATEGORIEN_LISTE">'7. Hintergrundinformationen'!$P$94:$P$98</definedName>
    <definedName name="Screenreader">'7. Hintergrundinformationen'!$A$36:$A$39</definedName>
    <definedName name="SEHBEHINDERT_PRODUKTKATEGORIEN_LISTE">'7. Hintergrundinformationen'!$P$69:$P$74</definedName>
    <definedName name="Spracheingabesoftware">'7. Hintergrundinformationen'!$A$50:$A$51</definedName>
    <definedName name="Spracherkennung">'7. Hintergrundinformationen'!$A$74:$A$74</definedName>
    <definedName name="SPRACHSTÖRUNG_PRODUKTKATEGORIEN_LISTE">'7. Hintergrundinformationen'!$P$79:$P$80</definedName>
    <definedName name="STANDORT_MATRIX">'7. Hintergrundinformationen'!$K$34:$L$64</definedName>
    <definedName name="TEILLEISTUNGSSTÖRUNG_PRODUKTKATEGORIEN_LISTE">'7. Hintergrundinformationen'!$O$79:$O$83</definedName>
    <definedName name="UNIS_BEDARFSUEBERGREIFEND_MATRIX">'7. Hintergrundinformationen'!$O$4:$P$32</definedName>
    <definedName name="UNIS_BLIND_MATRIX">'7. Hintergrundinformationen'!$A$4:$B$32</definedName>
    <definedName name="UNIS_GEHÖRLOS_MATRIX">'7. Hintergrundinformationen'!$E$4:$F$32</definedName>
    <definedName name="UNIS_HÄNDE_MATRIX">'7. Hintergrundinformationen'!$I$4:$J$32</definedName>
    <definedName name="UNIS_HÖREINGESCHRÄNKT_MATRIX">'7. Hintergrundinformationen'!$G$4:$H$32</definedName>
    <definedName name="UNIS_SEHEINGESCHRÄNKT_MATRIX">'7. Hintergrundinformationen'!$C$4:$D$32</definedName>
    <definedName name="UNIS_SPRACHSTÖRUNG_MATRIX">'7. Hintergrundinformationen'!$M$4:$N$32</definedName>
    <definedName name="UNIS_TLS_MATRIX">'7. Hintergrundinformationen'!$K$4:$L$32</definedName>
    <definedName name="Untertitel_Software">'7. Hintergrundinformationen'!$A$81:$A$83</definedName>
    <definedName name="VERFÜGBARKEIT_MATRIX">'7. Hintergrundinformationen'!$A$34:$B$133</definedName>
    <definedName name="Vergrößerungshardware">'7. Hintergrundinformationen'!$A$54:$A$59</definedName>
    <definedName name="Vergrößerungssoftware">'7. Hintergrundinformationen'!$A$42:$A$46</definedName>
    <definedName name="Visuelle_Technologien">'7. Hintergrundinformationen'!$A$115:$A$116</definedName>
    <definedName name="Vorlesesoftware">'7. Hintergrundinformationen'!$A$52:$A$53</definedName>
    <definedName name="Weitere_Bedarfsübergreifend">'7. Hintergrundinformationen'!$A$106:$A$107</definedName>
    <definedName name="Weitere_Blind">'7. Hintergrundinformationen'!$A$85:$A$92</definedName>
    <definedName name="Weitere_Motorische_Beeinträchtigung">'7. Hintergrundinformationen'!$A$98:$A$99</definedName>
    <definedName name="Weitere_Sehbehinderung">'7. Hintergrundinformationen'!$A$93:$A$97</definedName>
    <definedName name="Weitere_Sprachstörung">'7. Hintergrundinformationen'!$A$104:$A$105</definedName>
    <definedName name="Weitere_Teilleistungsstörung">'7. Hintergrundinformationen'!$A$100:$A$103</definedName>
    <definedName name="Z_4CCB9EB7_E5A7_4F1A_AC92_71DD67B1A61D_.wvu.Cols" localSheetId="0" hidden="1">'1. Anleitung'!$B:$XFD</definedName>
    <definedName name="Z_4CCB9EB7_E5A7_4F1A_AC92_71DD67B1A61D_.wvu.Rows" localSheetId="0" hidden="1">'1. Anleitung'!$3:$1048576,'1. Anleitung'!$2:$2</definedName>
    <definedName name="Z_4CCB9EB7_E5A7_4F1A_AC92_71DD67B1A61D_.wvu.Rows" localSheetId="1" hidden="1">'2. Sehbeeinträchtigung'!$26:$1048576</definedName>
    <definedName name="Z_4CCB9EB7_E5A7_4F1A_AC92_71DD67B1A61D_.wvu.Rows" localSheetId="2" hidden="1">'3. Hörbeeinträchtigung'!$26:$1048576</definedName>
    <definedName name="Z_4CCB9EB7_E5A7_4F1A_AC92_71DD67B1A61D_.wvu.Rows" localSheetId="3" hidden="1">'4. Motorische Beeinträchtigung '!$27:$1048576,'4. Motorische Beeinträchtigung '!$26:$26</definedName>
    <definedName name="Z_4CCB9EB7_E5A7_4F1A_AC92_71DD67B1A61D_.wvu.Rows" localSheetId="4" hidden="1">'5. Sprache und Kommunikation'!$26:$1048576</definedName>
    <definedName name="Z_4CCB9EB7_E5A7_4F1A_AC92_71DD67B1A61D_.wvu.Rows" localSheetId="5" hidden="1">'6. Bedarfsübergreifend Infos'!$26:$1048576</definedName>
  </definedNames>
  <calcPr calcId="191029"/>
  <customWorkbookViews>
    <customWorkbookView name="sdf" guid="{4CCB9EB7-E5A7-4F1A-AC92-71DD67B1A61D}" includePrintSettings="0" maximized="1" xWindow="-11" yWindow="-11" windowWidth="2582" windowHeight="1416" tabRatio="820" activeSheetId="1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9" l="1"/>
  <c r="C25" i="10"/>
  <c r="C25" i="12"/>
  <c r="B25" i="13"/>
  <c r="B25" i="9"/>
  <c r="B25" i="10"/>
  <c r="B25" i="11"/>
  <c r="B25" i="12"/>
  <c r="B23" i="9"/>
  <c r="B21" i="9"/>
  <c r="C23" i="9"/>
  <c r="C21" i="9"/>
  <c r="C23" i="10"/>
  <c r="C21" i="10"/>
  <c r="B23" i="10"/>
  <c r="B21" i="10"/>
  <c r="B23" i="11"/>
  <c r="B21" i="11"/>
  <c r="C23" i="12"/>
  <c r="C21" i="12"/>
  <c r="B23" i="12"/>
  <c r="B21" i="12"/>
  <c r="B23" i="13"/>
  <c r="B21" i="13"/>
  <c r="B11" i="9"/>
  <c r="B13" i="9"/>
  <c r="C13" i="12"/>
  <c r="C13" i="10"/>
  <c r="B13" i="13"/>
  <c r="B13" i="12"/>
  <c r="B13" i="11"/>
  <c r="B13" i="10"/>
  <c r="C13" i="9"/>
  <c r="B14" i="9"/>
  <c r="B12" i="9"/>
  <c r="B24" i="13"/>
  <c r="B22" i="13"/>
  <c r="B19" i="13"/>
  <c r="B18" i="13"/>
  <c r="B15" i="13"/>
  <c r="B14" i="13"/>
  <c r="B12" i="13"/>
  <c r="B11" i="13"/>
  <c r="C24" i="12"/>
  <c r="B24" i="12"/>
  <c r="C22" i="12"/>
  <c r="B22" i="12"/>
  <c r="C19" i="12"/>
  <c r="B19" i="12"/>
  <c r="C18" i="12"/>
  <c r="B18" i="12"/>
  <c r="C15" i="12"/>
  <c r="B15" i="12"/>
  <c r="C14" i="12"/>
  <c r="B14" i="12"/>
  <c r="C12" i="12"/>
  <c r="B12" i="12"/>
  <c r="C11" i="12"/>
  <c r="B11" i="12"/>
  <c r="B24" i="11"/>
  <c r="B22" i="11"/>
  <c r="B19" i="11"/>
  <c r="B18" i="11"/>
  <c r="C24" i="10"/>
  <c r="B24" i="10"/>
  <c r="C22" i="10"/>
  <c r="B22" i="10"/>
  <c r="C19" i="10"/>
  <c r="B19" i="10"/>
  <c r="C18" i="10"/>
  <c r="B18" i="10"/>
  <c r="C15" i="10"/>
  <c r="B15" i="10"/>
  <c r="C14" i="10"/>
  <c r="B14" i="10"/>
  <c r="C12" i="10"/>
  <c r="B12" i="10"/>
  <c r="C11" i="10"/>
  <c r="B11" i="10"/>
  <c r="C24" i="9"/>
  <c r="B24" i="9"/>
  <c r="C22" i="9"/>
  <c r="B22" i="9"/>
  <c r="C19" i="9"/>
  <c r="B19" i="9"/>
  <c r="C18" i="9"/>
  <c r="B18" i="9"/>
  <c r="C15" i="9"/>
  <c r="B15" i="9"/>
  <c r="C14" i="9"/>
  <c r="C12" i="9"/>
  <c r="C11" i="9"/>
  <c r="B12" i="11" l="1"/>
  <c r="B14" i="11"/>
  <c r="B11" i="11" l="1"/>
  <c r="B15" i="11"/>
</calcChain>
</file>

<file path=xl/sharedStrings.xml><?xml version="1.0" encoding="utf-8"?>
<sst xmlns="http://schemas.openxmlformats.org/spreadsheetml/2006/main" count="1956" uniqueCount="652">
  <si>
    <t>Welche Aktivitäten werden durch assistive Technologien unterstützt?</t>
  </si>
  <si>
    <t>Welche assistive Technologien nutzen blinde Studierende?</t>
  </si>
  <si>
    <t>Welche assistive Technologien nutzen sehbehinderte Studierende?</t>
  </si>
  <si>
    <t>Informationen zu Produkten</t>
  </si>
  <si>
    <r>
      <t xml:space="preserve">Im folgenden Feld </t>
    </r>
    <r>
      <rPr>
        <b/>
        <sz val="11"/>
        <color theme="1"/>
        <rFont val="Calibri"/>
        <family val="2"/>
        <scheme val="minor"/>
      </rPr>
      <t>C7</t>
    </r>
    <r>
      <rPr>
        <sz val="11"/>
        <color theme="1"/>
        <rFont val="Calibri"/>
        <family val="2"/>
        <scheme val="minor"/>
      </rPr>
      <t xml:space="preserve"> kann eine Produktkategorie ausgewählt werden, sodass in </t>
    </r>
    <r>
      <rPr>
        <b/>
        <sz val="11"/>
        <color theme="1"/>
        <rFont val="Calibri"/>
        <family val="2"/>
        <scheme val="minor"/>
      </rPr>
      <t>C13</t>
    </r>
    <r>
      <rPr>
        <sz val="11"/>
        <color theme="1"/>
        <rFont val="Calibri"/>
        <family val="2"/>
        <scheme val="minor"/>
      </rPr>
      <t xml:space="preserve"> alle Hochschulen angezeigt werden, die über ein Produkt aus der Produktkategorie verfügen. Hinweis: Innerhalb einer Liste alt+Pfeiltasten zum Auswählen verwenden.</t>
    </r>
  </si>
  <si>
    <r>
      <t xml:space="preserve">Im folgenden Feld </t>
    </r>
    <r>
      <rPr>
        <b/>
        <sz val="11"/>
        <color theme="1"/>
        <rFont val="Calibri"/>
        <family val="2"/>
        <scheme val="minor"/>
      </rPr>
      <t>B9</t>
    </r>
    <r>
      <rPr>
        <sz val="11"/>
        <color theme="1"/>
        <rFont val="Calibri"/>
        <family val="2"/>
        <scheme val="minor"/>
      </rPr>
      <t xml:space="preserve"> kann ein konkretes Produkt der oben gewählten Produktkategorie ausgewählt werden, sodass in </t>
    </r>
    <r>
      <rPr>
        <b/>
        <sz val="11"/>
        <color theme="1"/>
        <rFont val="Calibri"/>
        <family val="2"/>
        <scheme val="minor"/>
      </rPr>
      <t>B11</t>
    </r>
    <r>
      <rPr>
        <sz val="11"/>
        <color theme="1"/>
        <rFont val="Calibri"/>
        <family val="2"/>
        <scheme val="minor"/>
      </rPr>
      <t xml:space="preserve"> Informationen zu dem Produkt angezeigt werden.
ACHTUNG: Das angezeigte Produkt wird nicht automatisch geändert, wenn die Produktkategorie gewechselt wird, die Liste jedoch schon!
Hinweis: Innerhalb einer Liste alt+Pfeiltasten zum Auswählen verwenden.</t>
    </r>
  </si>
  <si>
    <r>
      <t xml:space="preserve">Im folgenden Feld </t>
    </r>
    <r>
      <rPr>
        <b/>
        <sz val="11"/>
        <color theme="1"/>
        <rFont val="Calibri"/>
        <family val="2"/>
        <scheme val="minor"/>
      </rPr>
      <t>C9</t>
    </r>
    <r>
      <rPr>
        <sz val="11"/>
        <color theme="1"/>
        <rFont val="Calibri"/>
        <family val="2"/>
        <scheme val="minor"/>
      </rPr>
      <t xml:space="preserve"> kann ein konkretes Produkt der oben gewählten Produktkategorie ausgewählt werden, sodass in </t>
    </r>
    <r>
      <rPr>
        <b/>
        <sz val="11"/>
        <color theme="1"/>
        <rFont val="Calibri"/>
        <family val="2"/>
        <scheme val="minor"/>
      </rPr>
      <t>C11</t>
    </r>
    <r>
      <rPr>
        <sz val="11"/>
        <color theme="1"/>
        <rFont val="Calibri"/>
        <family val="2"/>
        <scheme val="minor"/>
      </rPr>
      <t xml:space="preserve"> Informationen zu dem Produkt angezeigt werden.
ACHTUNG: Das angezeigte Produkt wird nicht automatisch geändert, wenn die Produktkategorie gewechselt wird, die Liste jedoch schon!
Hinweis: Innerhalb einer Liste alt+Pfeiltasten zum Auswählen verwenden.</t>
    </r>
  </si>
  <si>
    <t>NVDA</t>
  </si>
  <si>
    <t>Bildschirmlesegeräte</t>
  </si>
  <si>
    <t>Welche Hochschule verfügen über das ausgewählte Produkt?</t>
  </si>
  <si>
    <t>Auswahl Hochschule</t>
  </si>
  <si>
    <t>Welche assistive Technologie ist vorhanden?</t>
  </si>
  <si>
    <t>Welche Kontaktstelle ist an welcher Hochschule zuständig?</t>
  </si>
  <si>
    <t>Welche assistive Technologien nutzen gehörlose Studierende?</t>
  </si>
  <si>
    <t>Welche assistive Technologien nutzen schwerhörige Studierende?</t>
  </si>
  <si>
    <r>
      <t xml:space="preserve">Im folgenden Feld </t>
    </r>
    <r>
      <rPr>
        <b/>
        <sz val="11"/>
        <color theme="1"/>
        <rFont val="Calibri"/>
        <family val="2"/>
        <scheme val="minor"/>
      </rPr>
      <t>B7</t>
    </r>
    <r>
      <rPr>
        <sz val="11"/>
        <color theme="1"/>
        <rFont val="Calibri"/>
        <family val="2"/>
        <scheme val="minor"/>
      </rPr>
      <t xml:space="preserve"> kann eine Produktkategorie ausgewählt werden, sodass in </t>
    </r>
    <r>
      <rPr>
        <b/>
        <sz val="11"/>
        <color theme="1"/>
        <rFont val="Calibri"/>
        <family val="2"/>
        <scheme val="minor"/>
      </rPr>
      <t>B13</t>
    </r>
    <r>
      <rPr>
        <sz val="11"/>
        <color theme="1"/>
        <rFont val="Calibri"/>
        <family val="2"/>
        <scheme val="minor"/>
      </rPr>
      <t xml:space="preserve"> alle Hochschulen angezeigt werden, die über ein Produkt aus der Produktkategorie verfügen. Hinweis: Innerhalb einer Liste alt+Pfeiltasten zum Auswählen verwenden.</t>
    </r>
  </si>
  <si>
    <t>FM_Anlagen</t>
  </si>
  <si>
    <t>Welche Hochschulen verfügen über das ausgewählte Produkt?</t>
  </si>
  <si>
    <t>Welche assistive Technologien sind für gehörlose und schwerhörige Studierende an welcher Hochschule vorhanden?</t>
  </si>
  <si>
    <t>TU Dortmund</t>
  </si>
  <si>
    <t>Spezialmäuse</t>
  </si>
  <si>
    <t>Welche assistive Technologien sind für Studierende mit motorischer beeinträchtigung der Hände und motorischer beeinträchtigung der Finger an welcher Hochschule vorhanden?</t>
  </si>
  <si>
    <r>
      <t xml:space="preserve">Im folgenden Feld </t>
    </r>
    <r>
      <rPr>
        <b/>
        <sz val="11"/>
        <color theme="1"/>
        <rFont val="Calibri"/>
        <family val="2"/>
        <scheme val="minor"/>
      </rPr>
      <t>B15</t>
    </r>
    <r>
      <rPr>
        <sz val="11"/>
        <color theme="1"/>
        <rFont val="Calibri"/>
        <family val="2"/>
        <scheme val="minor"/>
      </rPr>
      <t xml:space="preserve"> kann eine Hochschule ausgewählt werden, sodass darauf folgend angezeigt wird welche assistive Technologie an dieser Hochschule vorhanden ist, wo diese vorhanden sind und welche Kontaktstelle an der Hochschule für Rückfragen bezüglich digitaler Barrierefreiheit zuständig ist.
</t>
    </r>
    <r>
      <rPr>
        <b/>
        <sz val="11"/>
        <color theme="1"/>
        <rFont val="Calibri"/>
        <family val="2"/>
        <scheme val="minor"/>
      </rPr>
      <t>Hierzu in der Liste nicht mit Enter das Produkt auswählen, sondern alt+Pfeiltasten zum Auswählen verwenden.</t>
    </r>
  </si>
  <si>
    <t>FH Münster</t>
  </si>
  <si>
    <t>UNIS_BLIND_MATRIX</t>
  </si>
  <si>
    <t>UNIS_SEHEINGESCHRAENKT_MATRIX</t>
  </si>
  <si>
    <t>Bedarfsübergreifend</t>
  </si>
  <si>
    <t>Bergische Universität Wuppertal</t>
  </si>
  <si>
    <t>Keine Angaben vorhanden</t>
  </si>
  <si>
    <t>FH Aachen</t>
  </si>
  <si>
    <t>FH Dortmund</t>
  </si>
  <si>
    <t>Bildschirmlesegeräte, Kameras, Fusion, ZoomText</t>
  </si>
  <si>
    <t>FH Südwestfalen</t>
  </si>
  <si>
    <t>Spezialtastaturen, Spezialmäuse</t>
  </si>
  <si>
    <t>FernUniversität Hagen</t>
  </si>
  <si>
    <t>Induktionsschleifen in Hörsälen, mobile FM-Anlagen ausleihbar</t>
  </si>
  <si>
    <t>Dragon</t>
  </si>
  <si>
    <t>Hochschule Bochum</t>
  </si>
  <si>
    <t>Induktionsschleifen in Hörsälen</t>
  </si>
  <si>
    <t>Höhenverstellbare Tische</t>
  </si>
  <si>
    <t>Hochschule Düsseldorf</t>
  </si>
  <si>
    <t>Hochschule für Musik Detmold</t>
  </si>
  <si>
    <t>Hochschule für Musik und Tanz Köln</t>
  </si>
  <si>
    <t>Hochschule Niederrhein</t>
  </si>
  <si>
    <t>Hochschule Rhein-Waal</t>
  </si>
  <si>
    <t>Kunst Akademie Düsseldorf</t>
  </si>
  <si>
    <t>Robert Schumann Hochschule Düsseldorf</t>
  </si>
  <si>
    <t>ClaroRead</t>
  </si>
  <si>
    <t>RWTH Aachen</t>
  </si>
  <si>
    <t>TH Köln</t>
  </si>
  <si>
    <t>Technische Hochschule Ostwestfalen-Lippe</t>
  </si>
  <si>
    <t>Universität Bielefeld</t>
  </si>
  <si>
    <t>Hörsysteme (System Roger: Touchscreen Mic PDF, Bluetooth-Mikrofon, Table Mic II, Pass-Around Handmikrofon PDF, NeckLoop drahtloser Induktionsschleifenempfänger), 5 mobile induktive Hörsysteme von Beyerdynamic</t>
  </si>
  <si>
    <t>Rheinische Friedrich-Wilhelms-Universität Bonn</t>
  </si>
  <si>
    <t>Universität Duisburg-Essen</t>
  </si>
  <si>
    <t>Dragon, ClaroRead</t>
  </si>
  <si>
    <t>Universität Paderborn</t>
  </si>
  <si>
    <t>JAWS</t>
  </si>
  <si>
    <t>Universität Siegen</t>
  </si>
  <si>
    <t>Universität zu Köln</t>
  </si>
  <si>
    <t>Westfälische Hochschule</t>
  </si>
  <si>
    <t>Universität Münster</t>
  </si>
  <si>
    <t>Screenreader</t>
  </si>
  <si>
    <t>Hochschulen</t>
  </si>
  <si>
    <t>Standort der Ats</t>
  </si>
  <si>
    <t>Grammatikalische Anpassung</t>
  </si>
  <si>
    <t>Produkte</t>
  </si>
  <si>
    <t>Informationen zu den Produkten</t>
  </si>
  <si>
    <t>Schwellpapier-Zeichengeräte</t>
  </si>
  <si>
    <t>Keine Hochschule ausgewählt</t>
  </si>
  <si>
    <t>Kontaktdaten</t>
  </si>
  <si>
    <t>ausgewählten Hochschule</t>
  </si>
  <si>
    <t>Vergrößerungshardware</t>
  </si>
  <si>
    <t>Audiotranskription</t>
  </si>
  <si>
    <t>Akustische_Verstärkung</t>
  </si>
  <si>
    <t>Computersteuerungssoftware</t>
  </si>
  <si>
    <t>Vergrößerungssoftware</t>
  </si>
  <si>
    <t>Bergischen Universität Wuppertal</t>
  </si>
  <si>
    <t>Computersteuerungshardware</t>
  </si>
  <si>
    <t>VoiceOver</t>
  </si>
  <si>
    <t>Rheinische Friedrich-Wilhelms-Universität Bonn, Hochschule Bochum</t>
  </si>
  <si>
    <t>OCR_Software</t>
  </si>
  <si>
    <t>OCR-Software</t>
  </si>
  <si>
    <t>Dokumentenscanner</t>
  </si>
  <si>
    <t>Untertitel_Software</t>
  </si>
  <si>
    <t>Spracheingabesoftware</t>
  </si>
  <si>
    <t>Keine Hochschulen bekannt</t>
  </si>
  <si>
    <t>Braille-Übersetzungsprogramm RTFC</t>
  </si>
  <si>
    <t>Vorlesesoftware</t>
  </si>
  <si>
    <t>3D-Drucker</t>
  </si>
  <si>
    <t>Braille-Drucker</t>
  </si>
  <si>
    <t>Zoomtext</t>
  </si>
  <si>
    <t>Fusion</t>
  </si>
  <si>
    <t>Windows Bildschirmlupe</t>
  </si>
  <si>
    <t>in der Bibliothek</t>
  </si>
  <si>
    <t>ZoomText</t>
  </si>
  <si>
    <t>Zoom Mac</t>
  </si>
  <si>
    <t>elektronische Lupen</t>
  </si>
  <si>
    <t>in der Bibliothek / Computerpool</t>
  </si>
  <si>
    <t>Keine Informationen vorhanden</t>
  </si>
  <si>
    <r>
      <t>Björn Brünink (</t>
    </r>
    <r>
      <rPr>
        <i/>
        <sz val="11"/>
        <color theme="1"/>
        <rFont val="Calibri"/>
        <family val="2"/>
        <scheme val="minor"/>
      </rPr>
      <t>Beauftragter für die Belange von Studierenden mit Behinderung und chronischen Erkrankungen</t>
    </r>
    <r>
      <rPr>
        <sz val="11"/>
        <color theme="1"/>
        <rFont val="Calibri"/>
        <family val="2"/>
        <scheme val="minor"/>
      </rPr>
      <t>)
E-Mail: bjoern.bruenink@hs-duesseldorf.de
Anschrift: Münsterstr. 156, Gebäude 2 / Raum 02.1.008, 40476 Düsseldorf</t>
    </r>
  </si>
  <si>
    <t>Adobe Acrobat</t>
  </si>
  <si>
    <t>Kameras</t>
  </si>
  <si>
    <t>Universität Duisburg-Essen, TH Köln, Universität zu Köln, FH Dortmund, Robert Schumann Hochschule Düsseldorf</t>
  </si>
  <si>
    <r>
      <t>Sarah Wiesmann (</t>
    </r>
    <r>
      <rPr>
        <i/>
        <sz val="11"/>
        <color theme="1"/>
        <rFont val="Calibri"/>
        <family val="2"/>
        <scheme val="minor"/>
      </rPr>
      <t>Beauftragte für Studierende mit Behinderung/chronischer Erkrankung</t>
    </r>
    <r>
      <rPr>
        <sz val="11"/>
        <color theme="1"/>
        <rFont val="Calibri"/>
        <family val="2"/>
        <scheme val="minor"/>
      </rPr>
      <t>)
Raum 017
Telefon: 0211/1396-271
E-Mail: wiesmann@kunstakademie-duesseldorf.de
Nazan Mennewisch (</t>
    </r>
    <r>
      <rPr>
        <i/>
        <sz val="11"/>
        <color theme="1"/>
        <rFont val="Calibri"/>
        <family val="2"/>
        <scheme val="minor"/>
      </rPr>
      <t>Hauptschwerbehindertenvertretung der Kunst-und Musikhochschulen und sonstigen Einrichtungen des MKW des Landes NRW</t>
    </r>
    <r>
      <rPr>
        <sz val="11"/>
        <color theme="1"/>
        <rFont val="Calibri"/>
        <family val="2"/>
        <scheme val="minor"/>
      </rPr>
      <t>)
Telefon: 0221/28380-142
E-Mail: mennewisch.hsv@hfmt-koeln.de
Anschrift: c/o Hochschule für Musik und Tanz Köln, Unter Krahnenbäumen 87, 50668 Köln</t>
    </r>
  </si>
  <si>
    <t>stationäre Braillezeilen</t>
  </si>
  <si>
    <t>mobile Braillezeilen</t>
  </si>
  <si>
    <t>Technischen Hochschule Ostwestfalen-Lippe</t>
  </si>
  <si>
    <t>Spezialtastaturen</t>
  </si>
  <si>
    <r>
      <t>Nadine Fischer (</t>
    </r>
    <r>
      <rPr>
        <i/>
        <sz val="11"/>
        <color theme="1"/>
        <rFont val="Calibri"/>
        <family val="2"/>
        <scheme val="minor"/>
      </rPr>
      <t>Beauftragte für Studierende mit Beeinträchtigung</t>
    </r>
    <r>
      <rPr>
        <sz val="11"/>
        <color theme="1"/>
        <rFont val="Calibri"/>
        <family val="2"/>
        <scheme val="minor"/>
      </rPr>
      <t>)
Telefon: +49 221-8275-3248
E-Mail: nadine.fischer@th-koeln.de 
Anschrift: Hochschulreferat Studium und Lehre, Campus Südstadt, Claudiusstraße 1, 50678 Köln, Raum E1.17</t>
    </r>
  </si>
  <si>
    <t>mobile FM-Anlagen</t>
  </si>
  <si>
    <t>Universität Duisburg-Essen, FH Dortmund</t>
  </si>
  <si>
    <t>Induktionsschleifen</t>
  </si>
  <si>
    <t>in der Bibliothek, Lerntreff, aktuell wird ein spezifischer Arbeitsraum aufgebaut.</t>
  </si>
  <si>
    <t>Westfälischen Hochschule</t>
  </si>
  <si>
    <t>Universität Bielefeld, TU Dortmund, ausleihbar an FH Südwestfalen, Hochschule Düsseldorf, Westfälische Hochschule</t>
  </si>
  <si>
    <t>Leselampen</t>
  </si>
  <si>
    <t>Ausleihen</t>
  </si>
  <si>
    <t>Laptop mit Braillezeile und Screenreader JAWS</t>
  </si>
  <si>
    <t>Laptop mit Vergrößerungssoftware ZoomText</t>
  </si>
  <si>
    <t>Braille Notizgerät</t>
  </si>
  <si>
    <t>Ausleihbar an FH Dortmund, Hochschule für Musik Detmold</t>
  </si>
  <si>
    <t>tragbare Lupe</t>
  </si>
  <si>
    <t>Ausleihbar an FH Südwestfalen, Hochschule Düsseldorf, Westfälische Hochschule</t>
  </si>
  <si>
    <t>Laptop mit Dragon</t>
  </si>
  <si>
    <t>Hochschule Düsseldorf, FH Münster, Hochschule für Musik Detmold, Universität zu Köln</t>
  </si>
  <si>
    <t>Informationen über Kontaktstelle</t>
  </si>
  <si>
    <t>FM-Anlagen</t>
  </si>
  <si>
    <t>F4X</t>
  </si>
  <si>
    <t>Whisper</t>
  </si>
  <si>
    <t>Verfügbarkeit</t>
  </si>
  <si>
    <t>Akustische Hilfsmittel</t>
  </si>
  <si>
    <t>Produktkategorien</t>
  </si>
  <si>
    <r>
      <t>Im folgenden Feld B11 werden Informationen zu dem im Feld B9 ausgewählten Produkt angezeigt. 
Hinweis:</t>
    </r>
    <r>
      <rPr>
        <b/>
        <sz val="11"/>
        <color theme="1"/>
        <rFont val="Calibri"/>
        <family val="2"/>
        <scheme val="minor"/>
      </rPr>
      <t xml:space="preserve"> Innerhalb einer Liste alt+Pfeiltasten zum Auswählen verwenden.
</t>
    </r>
  </si>
  <si>
    <r>
      <t>Im folgenden Feld C11 werden Informationen zu dem im Feld C9 ausgewählten Produkt angezeigt. 
Hinweis:</t>
    </r>
    <r>
      <rPr>
        <b/>
        <sz val="11"/>
        <color theme="1"/>
        <rFont val="Calibri"/>
        <family val="2"/>
        <scheme val="minor"/>
      </rPr>
      <t xml:space="preserve"> Innerhalb einer Liste alt+Pfeiltasten zum Auswählen verwenden.
</t>
    </r>
  </si>
  <si>
    <t>Welche assistive Technologien sind für blinde und sehbehinderte Studierende an welcher Hochschule vorhanden?</t>
  </si>
  <si>
    <t>Welche assistive Technologie ist an der ausgewählten Hochschule vorhanden?</t>
  </si>
  <si>
    <t>Informationen zur Kontaktstelle der ausgewählten Hochschule</t>
  </si>
  <si>
    <t>SmartGlasses</t>
  </si>
  <si>
    <t>Links der Hochschulen</t>
  </si>
  <si>
    <t>LINKS_MATRIX</t>
  </si>
  <si>
    <t>STANDORT_MATRIX</t>
  </si>
  <si>
    <t>HOCHSCHULE_KONTAKT_MATRIX</t>
  </si>
  <si>
    <t>HOCHSCHULEN_LISTE</t>
  </si>
  <si>
    <t>KONTAKT_LISTE</t>
  </si>
  <si>
    <t>PRODUKTDATEN_MATRIX</t>
  </si>
  <si>
    <t>VERFÜGBARKEIT_MATRIX</t>
  </si>
  <si>
    <t>BLIND_PRODUKTKATEGORIEN_LISTE</t>
  </si>
  <si>
    <t>SEHBEHINDERT_PRODUKTKATEGORIEN_LISTE</t>
  </si>
  <si>
    <t>GEHÖRLOS_PRODUKTKATEGORIEN_LISTE</t>
  </si>
  <si>
    <t>UNIS_GEHÖRLOS_MATRIX</t>
  </si>
  <si>
    <t>UNIS_BEDARFSÜBERGREIFEND_MATRIX</t>
  </si>
  <si>
    <t>Weitere_Blind</t>
  </si>
  <si>
    <t>Braille-Notizgerät</t>
  </si>
  <si>
    <t>Tactonom Reader (interaktives Grafiklesegerät)</t>
  </si>
  <si>
    <t>Blindenschriftentwicklungsgerät</t>
  </si>
  <si>
    <t>Brailleschreibmaschine</t>
  </si>
  <si>
    <t>weitere assistive Technologien für blinde Studierende</t>
  </si>
  <si>
    <r>
      <t xml:space="preserve">Im folgenden Feld </t>
    </r>
    <r>
      <rPr>
        <b/>
        <sz val="11"/>
        <color theme="1"/>
        <rFont val="Calibri"/>
        <family val="2"/>
        <scheme val="minor"/>
      </rPr>
      <t>B7</t>
    </r>
    <r>
      <rPr>
        <sz val="11"/>
        <color theme="1"/>
        <rFont val="Calibri"/>
        <family val="2"/>
        <scheme val="minor"/>
      </rPr>
      <t xml:space="preserve"> kann eine Produktkategorie ausgewählt werden, sodass in </t>
    </r>
    <r>
      <rPr>
        <b/>
        <sz val="11"/>
        <color theme="1"/>
        <rFont val="Calibri"/>
        <family val="2"/>
        <scheme val="minor"/>
      </rPr>
      <t>B13</t>
    </r>
    <r>
      <rPr>
        <sz val="11"/>
        <color theme="1"/>
        <rFont val="Calibri"/>
        <family val="2"/>
        <scheme val="minor"/>
      </rPr>
      <t xml:space="preserve"> alle Hochschulen angezeigt werden, die über ein Produkt aus der Produktkategorie verfügen. 
</t>
    </r>
    <r>
      <rPr>
        <b/>
        <sz val="11"/>
        <color theme="1"/>
        <rFont val="Calibri"/>
        <family val="2"/>
        <scheme val="minor"/>
      </rPr>
      <t>Hinweis: Innerhalb einer Liste alt+Pfeiltasten zum Auswählen verwenden.</t>
    </r>
  </si>
  <si>
    <r>
      <t xml:space="preserve">Im folgenden Feld </t>
    </r>
    <r>
      <rPr>
        <b/>
        <sz val="11"/>
        <color theme="1"/>
        <rFont val="Calibri"/>
        <family val="2"/>
        <scheme val="minor"/>
      </rPr>
      <t>B9</t>
    </r>
    <r>
      <rPr>
        <sz val="11"/>
        <color theme="1"/>
        <rFont val="Calibri"/>
        <family val="2"/>
        <scheme val="minor"/>
      </rPr>
      <t xml:space="preserve"> kann ein konkretes Produkt der oben gewählten Produktkategorie ausgewählt werden, sodass in </t>
    </r>
    <r>
      <rPr>
        <b/>
        <sz val="11"/>
        <color theme="1"/>
        <rFont val="Calibri"/>
        <family val="2"/>
        <scheme val="minor"/>
      </rPr>
      <t>B11</t>
    </r>
    <r>
      <rPr>
        <sz val="11"/>
        <color theme="1"/>
        <rFont val="Calibri"/>
        <family val="2"/>
        <scheme val="minor"/>
      </rPr>
      <t xml:space="preserve"> Informationen zu dem Produkt angezeigt werden.
ACHTUNG: Das angezeigte Produkt wird nicht automatisch geändert, wenn die Produktkategorie gewechselt wird, die Liste jedoch schon! 
</t>
    </r>
    <r>
      <rPr>
        <b/>
        <sz val="11"/>
        <color theme="1"/>
        <rFont val="Calibri"/>
        <family val="2"/>
        <scheme val="minor"/>
      </rPr>
      <t xml:space="preserve">Hinweis: Innerhalb einer Liste alt+Pfeiltasten zum Auswählen verwenden.
</t>
    </r>
  </si>
  <si>
    <r>
      <t xml:space="preserve">Im folgenden Feld B11 werden Informationen zu dem im Feld B9 ausgewählten Produkt angezeigt. 
</t>
    </r>
    <r>
      <rPr>
        <b/>
        <sz val="11"/>
        <color theme="1"/>
        <rFont val="Calibri"/>
        <family val="2"/>
        <scheme val="minor"/>
      </rPr>
      <t xml:space="preserve">Hinweis: Innerhalb einer Liste alt+Pfeiltasten zum Auswählen verwenden.
</t>
    </r>
  </si>
  <si>
    <t>Auswahl Produkt</t>
  </si>
  <si>
    <r>
      <t xml:space="preserve">Im folgenden Feld </t>
    </r>
    <r>
      <rPr>
        <b/>
        <sz val="11"/>
        <color theme="1"/>
        <rFont val="Calibri"/>
        <family val="2"/>
        <scheme val="minor"/>
      </rPr>
      <t>B7</t>
    </r>
    <r>
      <rPr>
        <sz val="11"/>
        <color theme="1"/>
        <rFont val="Calibri"/>
        <family val="2"/>
        <scheme val="minor"/>
      </rPr>
      <t xml:space="preserve"> kann eine Produkt ausgewählt werden, sodass in </t>
    </r>
    <r>
      <rPr>
        <b/>
        <sz val="11"/>
        <color theme="1"/>
        <rFont val="Calibri"/>
        <family val="2"/>
        <scheme val="minor"/>
      </rPr>
      <t>B11</t>
    </r>
    <r>
      <rPr>
        <sz val="11"/>
        <color theme="1"/>
        <rFont val="Calibri"/>
        <family val="2"/>
        <scheme val="minor"/>
      </rPr>
      <t xml:space="preserve"> alle Hochschulen angezeigt werden, die über dieses Produkt verfügen. Hinweis: Innerhalb einer Liste alt+Pfeiltasten zum Auswählen verwenden.</t>
    </r>
  </si>
  <si>
    <r>
      <t>Im folgenden Feld B11 werden Informationen zu dem im Feld B7 ausgewählten Produkt angezeigt. 
Hinweis:</t>
    </r>
    <r>
      <rPr>
        <b/>
        <sz val="11"/>
        <color theme="1"/>
        <rFont val="Calibri"/>
        <family val="2"/>
        <scheme val="minor"/>
      </rPr>
      <t xml:space="preserve"> Innerhalb einer Liste alt+Pfeiltasten zum Auswählen verwenden.
</t>
    </r>
  </si>
  <si>
    <t>Weitere_Sehbehinderung</t>
  </si>
  <si>
    <t>Welche assistive Technologien sind für Studierende mit LeseStörung und Rechtschreibstörung an welcher Hochschule vorhanden?</t>
  </si>
  <si>
    <t>weitere assistive Technologien für sehbehinderte Studierende</t>
  </si>
  <si>
    <t>Link zur Kontaktstelle</t>
  </si>
  <si>
    <t>Link: Beratungsstelle zur Inklusion bei Behinderung oder chronischer Erkrankung der Bergische Universität Wuppertal</t>
  </si>
  <si>
    <t>Link: Studieren mit Beeinträchtigung der FH Aachen</t>
  </si>
  <si>
    <t>Link: Barrierefrei studieren der FH Dortmund</t>
  </si>
  <si>
    <t>Link: Studium und Behinderung der FH Südwestfalen</t>
  </si>
  <si>
    <t>Link: Neue Ansprechpartnerin für Studierende mit Behinderung oder chronischer Krankheit der FernUniversität Hagen</t>
  </si>
  <si>
    <t>Link: Inklusive Hochschule der Hochschule Bochum</t>
  </si>
  <si>
    <t>Link: Arbeitsstelle Barrierefreies Studium der Hochschule Düsseldorf</t>
  </si>
  <si>
    <t>Link: Studienberatung der Hochschule für Musik Detmold</t>
  </si>
  <si>
    <t>Link: Psychische und physiche Gesundheit der Hochschule für Musik und Tanz Köln</t>
  </si>
  <si>
    <t>Link: Studium mit Beeinträchtigung an der Hochschule Niederrhein</t>
  </si>
  <si>
    <t>Link: Studieren mit Behinderung oder chronischer Erkrankung der Hochschule Rhein-Waal</t>
  </si>
  <si>
    <t>Linlk: Organisation - Beauftragte für Studierende mit Behinderung/chronischer Erkrankung der Kunst Akademie Düsseldorf</t>
  </si>
  <si>
    <t>Link: Studium INKLUSIV Studieren mit Behinderung oder chronischer Erkrankung der Rheinische Friedrich-Wilhelms-Universität Bonn</t>
  </si>
  <si>
    <t xml:space="preserve">Link: Beauftragte für Studierende mit Behinderung oder chronischer Erkrankung der Robert Schumann Hochschule Düsseldorf </t>
  </si>
  <si>
    <t>Link Beauftragte für inklusives Studium der RWTH Aachen</t>
  </si>
  <si>
    <t>Link: Schwerbehindertenvertretung der Technische Hochschule Ostwestfalen-Lippe</t>
  </si>
  <si>
    <t>Studieren mit Beeinträchtigung, chronischer oder psychischer Erkrankung der TH Köln</t>
  </si>
  <si>
    <t>Link: DoBuS der TU Dortmund</t>
  </si>
  <si>
    <t>Link: Bereich Studium und Inklusion der Universität Duisburg-Essen</t>
  </si>
  <si>
    <t>Link: Studium mit Beeinträchtigung der Universität Münster</t>
  </si>
  <si>
    <t>Link: Servicebüro Inklusive Universität Siegen</t>
  </si>
  <si>
    <t>Link: Beauftragte für Studierende mit Behinderung oder chronischer Erkrankung der Universität zu Köln</t>
  </si>
  <si>
    <t>Link: Beratung für Studierende mit Behinderungen und chronischen Krankheiten der Westfälische Hochschule</t>
  </si>
  <si>
    <t>https://www.inklusion.uni-wuppertal.de/de/kontakt/</t>
  </si>
  <si>
    <t>https://www.fh-aachen.de/studium/studieren/unterstuetzung-fuer-studierende/studieren-mit-beeintraechtigung</t>
  </si>
  <si>
    <t>https://www.hsbi.de/beauftragte-fuer-studierende-mit-handicap</t>
  </si>
  <si>
    <t>https://www.fh-dortmund.de/studieren/beratung/zentrale-beratungsstellen/barrierefrei-studieren.php</t>
  </si>
  <si>
    <t>Alternativtexte</t>
  </si>
  <si>
    <t>ALTTEXT_MATRIX</t>
  </si>
  <si>
    <t>https://www.fh-muenster.de/studium/studienberatung/zsb/Kontakt-zsb.php</t>
  </si>
  <si>
    <t>https://www.fh-swf.de/de/studierende/ansprechpartner_1/studium_und_behinderung/studium_und_behinderung_1.php</t>
  </si>
  <si>
    <t>https://www.fernuni-hagen.de/universitaet/aktuelles/2023/06/neue-ansprechpartnerin-fuer-studierende-mit-behinderung.shtml</t>
  </si>
  <si>
    <t>https://www.hhu.de/bbst/das-team-der-bbst</t>
  </si>
  <si>
    <t>https://www.hochschule-bochum.de/inklusion/</t>
  </si>
  <si>
    <t>https://www.hs-duesseldorf.de/hochschule/verwaltung/diversity/arbeitsstelle-barrierefreies-studium</t>
  </si>
  <si>
    <t>https://www.hfm-detmold.de/studium/studierendenservice/studienberatung/</t>
  </si>
  <si>
    <t>https://www.hfmt-koeln.de/informationen-fuer/studierende/service-beratung/psychische-und-physische-gesundheit/</t>
  </si>
  <si>
    <t>https://www.hs-niederrhein.de/studieren-mit-beeintraechtigung/</t>
  </si>
  <si>
    <t>https://www.hochschule-rhein-waal.de/de/studium/studierende/zentrale-studienberatung/studierende-mit-behinderung-oder-chronischer-erkrankung</t>
  </si>
  <si>
    <t>https://www.kunstakademie-duesseldorf.de/de/akademie/100-organisation/178-beauftragte#:~:text=Beauftragte%20f%C3%BCr%20Studierende%20mit%20Behinderung,Gunsten%20geltenden%20Rechtsvorschriften%20beachtet%20werden.</t>
  </si>
  <si>
    <t>https://www.uni-bonn.de/de/studium/beratung-und-service/studieren-mit-handicap/studieren-mit-handicap</t>
  </si>
  <si>
    <t>https://www.rwth-aachen.de/cms/root/studium/Beratung-Hilfe/Studium-mit-Handicap/~kckp/Beauftragte-fuer-inklusives-Studium/?allou=1</t>
  </si>
  <si>
    <t>https://www.th-owl.de/hochschule/organisation/schwerbehindertenvertretung/</t>
  </si>
  <si>
    <t>https://www.th-koeln.de/studium/studieren-mit-beeintraechtigung_169.php</t>
  </si>
  <si>
    <t>https://dobus.zhb.tu-dortmund.de/dobus/</t>
  </si>
  <si>
    <t>https://www.uni-due.de/inklusionsportal/studierende.php</t>
  </si>
  <si>
    <t>https://www.uni-muenster.de/studium/hilfeundberatung/studiummitbeeintraechtigung/index.html</t>
  </si>
  <si>
    <t>https://zsb.uni-paderborn.de/studium-mit-beeintraechtigung</t>
  </si>
  <si>
    <t>https://inklusive.uni-siegen.de/buero/</t>
  </si>
  <si>
    <t>https://inklusion.uni-koeln.de/beauftragte_fuer_studierende_mit_behinderung_oder_chronischer_erkrankung/index_ger.html#:~:text=Seit%20dem%2001.04.2020%20wird,und%20seiner%20Stellvertreterin%20Frau%20Prof.</t>
  </si>
  <si>
    <t>https://www.w-hs.de/inklusion-beratung/</t>
  </si>
  <si>
    <t>Hochschule Bielefeld</t>
  </si>
  <si>
    <t>Link: Beauftragte für Studierende mit Behinderungen und chronischen Krankheiten der Hochschule Bielefeld</t>
  </si>
  <si>
    <t xml:space="preserve">Informationen zu Vergrößerungssoftware:
Die Vergrößerungssoftware dient dazu, Informationen auf dem Bildschirm stark in Größe und Kontrast zu verändern. Inhalte können dabei qualitativ unterschiedlich dargestellt werden. Abhängig von der Größe des Bildschirms und der eingesetzten Schriften und Farben sind vergrößerte Inhalte besser oder schlechter lesbar.
Es gibt kostenpflichtige und im Betriebssystem implementierte Vergrößerungsmöglichkeiten.
</t>
  </si>
  <si>
    <t>Informationen zu FM-Anlagen:
Die FM-Anlagen filtern als Induktionsschleifen akustische Informationen von den Umgebungsgeräuschen und leiten sie an die Empfänger via Bluetooth oder T-Spule.</t>
  </si>
  <si>
    <t>Informationen zu mobilen FM-Anlagen:
Werden eingesetzt, um akustische Informationen auf größeren Raum verbreitet zu übertragen. Es sind meist vorinstallierte Höranlagen, die mit mobilen Zusatzgeräten oder via APPs in einem bestimmten Umkreis oder im Netzwerk genutzt werden können.</t>
  </si>
  <si>
    <t>Hörsystem-Mikrofone Roger Phonak</t>
  </si>
  <si>
    <t>Informationen zu Vergrößerungshardware:
Als Vergrößerungshardware können neben elektronischen Lupen auch Kammerer-Lese-Geräte oder Bildschirm-Lese-Geräte bezeichnet werden.
Diese dienen dazu, gedruckte Inhalte vergrößert auf dem Bildschirm darzustellen. Es gibt stationäre und mobile Vergrößerungsmöglichkeiten.</t>
  </si>
  <si>
    <t>Informationen zu akustischer Verstärkung:
Für Studierende, die Hörgeräte oder Cochlea Implantate tragen ist die akustische Verstärkung sowie die Visualisierung der gesprochenen Inhalte hilfreich. Dafür werden fest installierte Induktionsschleifen oder mobile Höranlagen benötigt.</t>
  </si>
  <si>
    <t>KI-unterstützende assistive Technologien</t>
  </si>
  <si>
    <t>Thi Luong (Hochschulleitung - Prorektorin für Diversity und Chancengerechtigkeit - Referentin Prorektorin Diversity und Chancengerechtigkeit)
Telefon: +49.241.6009 51381
E-Mail: luong@fh-aachen.de
Anschrift: Bayernallee 11, Raum 04009, 52066 Aachen</t>
  </si>
  <si>
    <t>Anna Culjak
Telefon +49.521.106-70572
E-Mail: anna.culjak@fh-bielefeld.de
Büro: Interaktion 1, 33619 Bielefeld, Raum B 006</t>
  </si>
  <si>
    <t>Rieke Becker (Projekt Inklusive Hochschule)
E-Mail: Inklusion@fh-muenster.de 
Bernd Zumdick (Studienberater)
E-Mail: bernd.zumdick@fh-muenster.de</t>
  </si>
  <si>
    <r>
      <t>Sonja Elbe (</t>
    </r>
    <r>
      <rPr>
        <i/>
        <sz val="11"/>
        <color theme="1"/>
        <rFont val="Calibri"/>
        <family val="2"/>
        <scheme val="minor"/>
      </rPr>
      <t>Studium mit Behinderung oder chronischer Erkrankung und Nachteilsausgleiche bei Prüfungen</t>
    </r>
    <r>
      <rPr>
        <sz val="11"/>
        <color theme="1"/>
        <rFont val="Calibri"/>
        <family val="2"/>
        <scheme val="minor"/>
      </rPr>
      <t>) 
Telefon: 02371 566 1742 
E-Mail: elbe.sonja@fh-swf.de</t>
    </r>
  </si>
  <si>
    <t>Nathalie Sorichter (Arbeitsbereich Audiotaktile Medien)
E-Mail: nathalie.sorichter@fernuni-hagen.de</t>
  </si>
  <si>
    <t>Benjamin Thomas (Dezernat 4 / Mitarbeiter InklusionsPartner, Stellv. Beauftragter für Studierende mit Schwerbehinderung und chronischer Erkrankung sowie Vertrauensperson Schwerbehinderte)
Campus Bochum Raum: C 0-04 
Telefon: +49 234 3210629 
E-Mail: benjamin.thomas@hs-bochum.de</t>
  </si>
  <si>
    <t>Prof. Dr. Aristotelis Hadjakos
Telefon: 05231-975 868
Mobiltelefon: 0163-1702834
E-Mail: aristotelis.hadjakos@hfm-detmold.de
Sonja Heißenberg
E-Mail: sonja.heissenberg@hfm-detmold.de</t>
  </si>
  <si>
    <t>Ira Schmicker
E-Mail: ira.schmicker@hs-niederrhein.de</t>
  </si>
  <si>
    <t>Birte Heidkamp-Kergel 
E-Mail: birte.heidkamp@hochschule-rhein-waal.de</t>
  </si>
  <si>
    <t>Jan Rademaker
E-Mail: jan.rademaker@th-owl.de</t>
  </si>
  <si>
    <t xml:space="preserve">Marion Burghoff
E-Mail: marion.burghoff@tu-dortmund.de </t>
  </si>
  <si>
    <t>Verena Herwig (Beratung bei Behinderung und chronischer Erkrankung im Studium)
Telefon: 0201 / 18 – 33794
E-Mail: verena.herwig@uni-due.de oder inklusionsberatung@uni-due.org
Anschrift: Universitätsstr. 2, 45141 Essen, Raum T02 S00 L12
Sprechzeit: Mittwoch 13 - 15 Uhr in Essen (Präsenz) und Donnerstag 10 - 11 Uhr (telefonisch)</t>
  </si>
  <si>
    <r>
      <t>Tobias Grunwald (</t>
    </r>
    <r>
      <rPr>
        <i/>
        <sz val="11"/>
        <color theme="1"/>
        <rFont val="Calibri"/>
        <family val="2"/>
        <scheme val="minor"/>
      </rPr>
      <t>Koordinierungsstelle Studium mit Beeinträchtigung</t>
    </r>
    <r>
      <rPr>
        <sz val="11"/>
        <color theme="1"/>
        <rFont val="Calibri"/>
        <family val="2"/>
        <scheme val="minor"/>
      </rPr>
      <t xml:space="preserve">)
Telefon: 0251 83-22015
E-Mail: tobias.grunwald@uni-muenster.de </t>
    </r>
  </si>
  <si>
    <t>Tobias Klein
E-Mail: tobias.klein@uni-siegen.de
Sven Bittenbinder
sven.bittenbinder@uni-siegen.de</t>
  </si>
  <si>
    <t>Dennis Mertens
E-Mail: dennis.mertens@w-hs.de</t>
  </si>
  <si>
    <t>Frieder Schumann
E-Mail: f.schumann@verw.uni-koeln.de
Hannah Scherer
h.scherer@verw.uni-koeln.de</t>
  </si>
  <si>
    <t>Handlungsfeld „Assistive Technologie in Studium und Lehre“
Theresa Braun
E-Mail: theresa.braun@rsh-duesseldorf.de</t>
  </si>
  <si>
    <t>Kristina Preis
Telefon: 0221-28380-120
E-Mail: kristina.preis@hfmt-koeln.de
Anschrift: Hochschule für Musik und Tanz Köln, Theodor-Heuss-Ring 38-40 (3.OG), 50668 Köln</t>
  </si>
  <si>
    <t>Lydia Schmidt M. A. (Leitung der Beratungsstelle für Studierende mit Behinderung oder chronischer Erkrankung (BBST)) 
Telefon: +49 211 81-15005  
E-Mail: bbst@hhu.de  
Gebäude: 24.21 Etage/Raum: 00.31</t>
  </si>
  <si>
    <t>Lena Schulte
Beauftragte für inklusives Studium
RWTH Aachen University
Gebäude 1470, Raum 211
Templergraben 83
52062 Aachen
Tel: +49 241 80-97871
lena.schulte@bis.rwth-aachen.de</t>
  </si>
  <si>
    <t>Universität Duisburg-Essen, TH Köln, Universität zu Köln, FH Dortmund, Robert Schumann Hochschule Düsseldorf, Hochschule für Musik Detmold</t>
  </si>
  <si>
    <t>In der Bibliothek, Lerntreff, spezifischer Arbeitsraum im Erdgeschoss der Musikbibliothek</t>
  </si>
  <si>
    <t xml:space="preserve">Notebook mit Dragon </t>
  </si>
  <si>
    <t>Mobile FM-Anlagen ausleihbar, verinzelt induktive Höranlagen</t>
  </si>
  <si>
    <t>Rheinische Friedrich-Wilhelms-Universität Bonn, FH Dortmund, Westfälische Hochschule, Universität Bielefeld</t>
  </si>
  <si>
    <t>Universität Duisburg-Essen, Universität zu Köln, Hochschule Düsseldorf, TU Dortmund, Universität Bielefeld</t>
  </si>
  <si>
    <t>Rheinische Friedrich-Wilhelms-Universität Bonn, Universität zu Köln, FH Dortmund, Hochschule Bochum, Robert Schumann Hochschule Düsseldorf, Westfälische Hochschule, Hochschule für Musik Detmold, ausleihbar an der Universität Bielefeld</t>
  </si>
  <si>
    <t>Ausleihbar an TU Dortmund, Universität Bielefeld</t>
  </si>
  <si>
    <t>Gehörschutz</t>
  </si>
  <si>
    <t>Gewichtswesten</t>
  </si>
  <si>
    <t>Ausleihbar an Universität Bielefeld</t>
  </si>
  <si>
    <t>Arbeitsräume der Zentralen Anlaufstelle Barrierefrei - ZAB</t>
  </si>
  <si>
    <t>Abbyy Finereader</t>
  </si>
  <si>
    <t>Studierende mit Sprachstörung</t>
  </si>
  <si>
    <t xml:space="preserve">Gehörlose Studierende </t>
  </si>
  <si>
    <t>Schwerhörige Studierende</t>
  </si>
  <si>
    <t>Blinde Studierende</t>
  </si>
  <si>
    <t>Sehbehinderte Studierende</t>
  </si>
  <si>
    <t>UNIS_SPRACHSTÖRUNG_MATRIX</t>
  </si>
  <si>
    <t>SPRACHSTÖRUNG_PRODUKTKATEGORIEN_LISTE</t>
  </si>
  <si>
    <t>Weitere_Sprachstörung</t>
  </si>
  <si>
    <t>https://www.rsh-duesseldorf.de/musikhochschule/personen/studierende-mit-behinderung</t>
  </si>
  <si>
    <t>Wo gibt es Arbeitsräume für Studierende?</t>
  </si>
  <si>
    <t>Assistive Technologien bei Sehbeeinträchtigung:
Studierende, die auf Grund von Sehbeeinträchtigung assistive Technologien im Studium einsetzen, können Bedarf an Unterstützung haben beim Zugang zu Lehr- und Prüfungsinhalten in digitaler oder gedruckter Form. Damit der Zugang ermöglicht wird, können blinde Studierende Sprachausgaben oder Brailleausgaben für digitale Inhalte und sehbehinderte Studierende Vergrößerung_von Bildschirminhalten und starke Kontraste nutzen.</t>
  </si>
  <si>
    <t xml:space="preserve">Kathrin Weber (Zentrale Studienberatung (ZS- Servicestelle Studium mit Beeinträchtigung)
Telefon: +49 5251 60-5498
E-Mail: kathrin.weber@upb.de 
E-Mail: s-m-b@upb.de 
Büro: I4.313
Sprechzeiten: Nach Vereinbarung. Bitte melden Sie sich per E-Mail, um einen Termin zu vereinbaren. </t>
  </si>
  <si>
    <t>Link: Team der Zentralen Studienberatung (ZSder FH Münster</t>
  </si>
  <si>
    <t>Link:Zentrale Anlaufstelle Barrierefrei (ZAder Universität Bielefeld</t>
  </si>
  <si>
    <t>Link: Beratung zum Studium mit Beeinträchtigung (Smder Universität Paderborn</t>
  </si>
  <si>
    <t>Braillezeilen</t>
  </si>
  <si>
    <t>FRAGEN_UNIS_MATRIX</t>
  </si>
  <si>
    <t>FRAGEN_PRODUKTE_MATRIX</t>
  </si>
  <si>
    <t>Beleuchtung</t>
  </si>
  <si>
    <t>Audiotechnologien</t>
  </si>
  <si>
    <t>BEDARFSÜBERGREIFEND_PRODUKTKATEGORIEN_LISTE</t>
  </si>
  <si>
    <t>BEDARFSÜBERGREIFEND_PRODUKTLISTE</t>
  </si>
  <si>
    <t>Visuelle_Technologien</t>
  </si>
  <si>
    <t>Interaktive_Lehrmittel</t>
  </si>
  <si>
    <t>KI_unterstützende_assistive_Technologien</t>
  </si>
  <si>
    <t>Ergonomische_Arbeitsumgebung</t>
  </si>
  <si>
    <t>Auswahl_Produktkategorie</t>
  </si>
  <si>
    <t>Dieses Feld enthält eine Produktliste, wenn eine Produktkategorie ausgewählt worden ist.</t>
  </si>
  <si>
    <t>Informationen zu elektronischen Lupen:
Elektronische Lupen sind handliche elektrische Sehhilfen, welche Texte oder Objekte mithilfe einer Kamera vergrößert auf einem Display darstellen.</t>
  </si>
  <si>
    <t xml:space="preserve">Informationen zu stationären Braillezeilen:
Eine stationäre Braillezeile ist ein größeres Gerät, welches Schrift mithilfe von beweglichen Stiften in Brailleschrift wiedergibt. </t>
  </si>
  <si>
    <t xml:space="preserve">Informationen zu mobilen Braillezeilen:
Eine mobile Braillezeile ist ein kleineres und portables Gerät, welches Schrift mithilfe von beweglichen Stiften in Brailleschrift wiedergibt. </t>
  </si>
  <si>
    <t>Informationen zu Spezialtastaturen:
Spezialtastaturen können den individuellen Bedürfnissen entsprechend unterschiedliche Tastenanordnungen, ergonomische Anpassungen Beleuchtung etc. besitzen.</t>
  </si>
  <si>
    <t>Informationen zu Spezialmäusen:
Spezialmäuse sind alternative Bedienmöglichkeiten für Computer, wobei diese Mausersatz-Geräten beispielsweise mithilfe des Mundes oder des Kopfes gesteuert werden können.</t>
  </si>
  <si>
    <t xml:space="preserve">Informationen zu Induktionsschleifen:
Mithilfe einer Induktionsschleife können Audiosignale direkt in Hörgeräte oder auf andere Geräte übertragen werden. </t>
  </si>
  <si>
    <t>Informationen zu Braille-Notizgerät:
Das Braille-Notizgerät ist eine Braillezeile mit integrierter Notizfunktion.</t>
  </si>
  <si>
    <t>Informationen zu höhenverstellbaren Tischen:
Höhenverstellbare Tische sind Tische, die in ihrer Höhe angepasst werden können.</t>
  </si>
  <si>
    <t>Informationen zu SmartGlasses:
SmartGlasses können die Umgebung mithilfe von Kameras erfassen und die Informationen wie ein tragbarer Computer im Sichtfeld er Nutzenden erweitern, ergänzen oder den jeweiligen Bedürfnissen anpassen.</t>
  </si>
  <si>
    <t>PRODUKTDATEN_LINKS_MATRIX</t>
  </si>
  <si>
    <t xml:space="preserve">Links </t>
  </si>
  <si>
    <t xml:space="preserve">Informationen zu NVDA für Windows:
Sprachausgabe und Brailleausgabe
Herstellerinformationen
NV Access 
Kostenfrei, open source
</t>
  </si>
  <si>
    <t>https://www.nvaccess.org/download/</t>
  </si>
  <si>
    <t xml:space="preserve">Informationen zu JAWS für Windows:
Sprachausgabe und Brailleausgabe
Herstellerinformationen
Freedom Scientific
Kostenpflichtig
Demoversion verfügbar
</t>
  </si>
  <si>
    <t>https://www.freedomsci.de/serv01.htm</t>
  </si>
  <si>
    <t xml:space="preserve">Informationen zu VoiceOver für Mac:
Sprachausgabe und Brailleausgabe
Herstellerinformationen
Apple
Kostenfrei
</t>
  </si>
  <si>
    <t>https://support.apple.com/de-de/guide/voiceover/vo2682/mac</t>
  </si>
  <si>
    <t>http://www.rtfc.de/</t>
  </si>
  <si>
    <t xml:space="preserve">Informationen zu ZoomText für Windows:
Vergrößerungssoftware, um Inhalte auf dem Bildschirm stark vergrößert und kontrastreich darzustellen.
Hersteller: AiSquared
Kostenpflichtig 
Demoversion verfügbar
</t>
  </si>
  <si>
    <t>https://www.zoomtext.de/demo/index.html</t>
  </si>
  <si>
    <t>https://www.freedomsci.de/news.html</t>
  </si>
  <si>
    <t>https://support.apple.com/de de/guide/mac help/mchlp2975/mac</t>
  </si>
  <si>
    <t>https://pdf.abbyy.com/</t>
  </si>
  <si>
    <t>Kein Link vorhanden</t>
  </si>
  <si>
    <t xml:space="preserve">Informationen zu Dragon:
Dragon ist eine Software zur Spracherkennung am PC und setzt gesprochene Äußerungen in Text, Mausbewegung oder Steuerungsbefehle um.
Kostenpflichtig 
</t>
  </si>
  <si>
    <t xml:space="preserve">https://www.nuance.com/de-de/dragon.html </t>
  </si>
  <si>
    <t>https://www.rehadat-hilfsmittel.de/de/produkte/kommunikation-information/sehhilfen/bildschirmlesegeraete/</t>
  </si>
  <si>
    <t>https://www.rehadat-hilfsmittel.de/de/produkte/kommunikation-information/computerhilfen/braillezeilen/</t>
  </si>
  <si>
    <t>https://www.rehadat-hilfsmittel.de/de/produkte/kommunikation-information/computerhilfen/drucker-brailledrucker/</t>
  </si>
  <si>
    <t xml:space="preserve">https://www.audiotranskription.de/f4x/ </t>
  </si>
  <si>
    <t xml:space="preserve">https://www.amberscript.com/de/ </t>
  </si>
  <si>
    <t xml:space="preserve">Informationen zu Tactonom Reader (interaktives Grafiklesegerät):
Ein Tactonom Reader ist ein Gerät, welches es Blinden oder hochgradig sehbehinderten Menschen ermöglichen kann, graphische Inhalte taktil zu erfassen, welche zudem auditiv erklärt werden. 
</t>
  </si>
  <si>
    <t>https://www.rehadat-gkv.de/produkt/index.html?sys=07.99.06.0001&amp;s3f=s3f</t>
  </si>
  <si>
    <t>https://www.blindenmuseum-berlin.de/ausstellung/die-punktschrift-eroeffnet-welten.html</t>
  </si>
  <si>
    <t xml:space="preserve">Informationen zu Leselampen:
Leselampen können durch die gezielte Beleuchtung von Textstücken das Lesen erleichtern. 
</t>
  </si>
  <si>
    <t>https://www.rehadat.de/suche/?q=Leselampen</t>
  </si>
  <si>
    <t>https://www.phonak.com/de-at/hoerloesungen/mikrofone</t>
  </si>
  <si>
    <t>Link zu weiteren Produktinformationen</t>
  </si>
  <si>
    <t>PRODUKTDATEN_ALTTEXT_MATRIX</t>
  </si>
  <si>
    <t>Informationen zu NVDA</t>
  </si>
  <si>
    <t>Informationen zu JAWS</t>
  </si>
  <si>
    <t>https://www.rehadat.de/suche/index.html?lq=elektronische+Lupen&amp;reloaded=&amp;q=elektronische+Lupen&amp;listtitle=&amp;facet_global_type=tec&amp;sort=score+desc</t>
  </si>
  <si>
    <t xml:space="preserve">https://chromewebstore.google.com/detail/claroread-chrome/ifgehbglgmidafhhdcopacejknmcmhcd?pli=1
https://www.texthelp.com/en-gb/products/claroread/ </t>
  </si>
  <si>
    <t>https://www.rehadat.de/suche/?q=station%C3%A4re+Braillezeilen</t>
  </si>
  <si>
    <t>https://www.rehadat.de/suche/?q=mobile+Braillezeilen</t>
  </si>
  <si>
    <t>https://www.rehadat.de/suche/?q=Spezialtastaturen</t>
  </si>
  <si>
    <t>https://www.rehadat.de/suche/?q=Spezialm%C3%A4use</t>
  </si>
  <si>
    <t>https://www.rehadat.de/suche/?q=Induktionsschleifen</t>
  </si>
  <si>
    <t>Informationen zu VoiceOver</t>
  </si>
  <si>
    <t>Informationen zum Braille-Übersetzungsprogramm RTFC</t>
  </si>
  <si>
    <t>Informationen zu ZoomText</t>
  </si>
  <si>
    <t>Informationen zu Fusion</t>
  </si>
  <si>
    <t>Informationen zu Zoom Mac</t>
  </si>
  <si>
    <t>Informationen zu elektronischen Lupen</t>
  </si>
  <si>
    <t>Informationen zu Abbyy Finereader</t>
  </si>
  <si>
    <t>Informationen zu Dragon</t>
  </si>
  <si>
    <t>Informationen zu Bildschirmlesegeräten</t>
  </si>
  <si>
    <t>Informationen zu Kameras</t>
  </si>
  <si>
    <t xml:space="preserve">Herstellerinformationen der REHADAT-Hilfsmittel-Datenbank zu 3D-Druckern 
</t>
  </si>
  <si>
    <t>Informationen zu Braille-Druckern</t>
  </si>
  <si>
    <t>Informationen zu F4X</t>
  </si>
  <si>
    <t xml:space="preserve">Übersicht möglicher stationärer Braillezeilen bei REHADAT </t>
  </si>
  <si>
    <t xml:space="preserve">Übersicht möglicher mobiler Braillezeilen bei REHADAT </t>
  </si>
  <si>
    <t xml:space="preserve">ClaroRead Chrome in Google Play Store </t>
  </si>
  <si>
    <t xml:space="preserve">Übersicht möglicher Spezialtastaturen bei REHADAT </t>
  </si>
  <si>
    <t xml:space="preserve">Übersicht möglicher Spezialmäuse bei REHADAT </t>
  </si>
  <si>
    <t xml:space="preserve">Übersicht möglicher Induktionsschleifen bei REHADAT </t>
  </si>
  <si>
    <t xml:space="preserve">Informationen zum Tactonom Reader bei REHADAT </t>
  </si>
  <si>
    <t xml:space="preserve">Beschreibung der Brailleschreibmaschine durch das blindenmuseum-berlin.de </t>
  </si>
  <si>
    <t xml:space="preserve">Übersicht möglicher Leselampen bei REHADAT </t>
  </si>
  <si>
    <t>FH Dortmund, Universität Bielefeld</t>
  </si>
  <si>
    <t>visuelle Technologien</t>
  </si>
  <si>
    <t>interaktive Lehrmittel</t>
  </si>
  <si>
    <t>Braille-Notizgeräte</t>
  </si>
  <si>
    <t>tragbare Lupen</t>
  </si>
  <si>
    <t>Laptops mit Dragon</t>
  </si>
  <si>
    <t>Wolfgang Schmidt-Sielex, Dipl.-Inform. (Arbeitsstelle Digitale Barrierefreiheit in Studium und Lehre)
Telefon: 0231 91128324 
E-Mail wolfgang.schmidt-sielex@fh-dortmund.de</t>
  </si>
  <si>
    <t>Auswahl Produktkategorie</t>
  </si>
  <si>
    <t>Großschrifttastaturen</t>
  </si>
  <si>
    <t>Informationen zu Großschrifttastaturen:
Eine Großschrifttastatur ist eine Tastatur mit vergrößerten Zeichen für sehbehinderte Menschen.</t>
  </si>
  <si>
    <t>Buchkantenscanner</t>
  </si>
  <si>
    <t>Informationen zu Screenreader-Software:
Setzt Informationen in Sprache oder in Brailleschrift um. Die Inhalte auf dem Bildschirm werden gesprochen und in Brailleschrift auf ein zusätzliches Gerät übertragen. Die Navigation mittels Screenreader erfordert Kenntnis der jeweiligen Anwendung sowie den Einsatz einer Tastatur.
Es gibt kostenfreie und kostenpflichtige Screenreader. Manche Screenreader sind für die Nutzung auf jeweiligen Betriebssystemen konzipiert und können nicht Betriebssystem übergreifend eingesetzt werden. Sie lassen sich anwendungsspezifisch anpassen, was die Sprechgeschwindigkeit, Vorlesestimme, Informationsumfang etc. betrifft.</t>
  </si>
  <si>
    <t>Informationen zu Fusion:
Fusion ist ein Kombi-Produkt aus (Jaws als Sprachausgabe und ZoomText als Großschriftprogramm) von der Firma Freedom Scientific.</t>
  </si>
  <si>
    <t>Informationen zur Bildschirmlupe:
Die Windows-eigene Bildschirmlupe unterstützt beim Vergrößern von Inhalten. Mit der Tastenkombination Windows + Plus-Taste kann sie direkt im Anmeldedialog von Windows gestartet werden.</t>
  </si>
  <si>
    <t>Informationen zur Zoomfunktion auf dem MAC:
Vergrößerung von Bildschirminhalten mittels Tastaturbefehlen, Trackpad-Gesten, Mausnutzung etc.
Hersteller: Apple
Kostenfrei</t>
  </si>
  <si>
    <t>Informationen zur Texterkennung (OCR-Software):
Die OCR-Software dient zur Texterkennung von gescannten, gedruckten Texten sowie zur Konvertierung vorhandener digitaler Inhalte.
Zur Digitalisierung oder Konvertierung von Inhalten oder gescannten Buch-Auszügen kann z. B. das Programm Abbyy FineReader Corporate eingesetzt werden.
Nachdem die gedruckten Texte mit einem angeschlossenen Scanner erfasst worden sind, können aus dem Bild, Textzeichen mit Hilfe dieser OCR-Software automatisiert erkannt werden. Schließlich kann der so erkannte Inhalt  weiterverarbeitet, gespeichert und in verschiedene Formate umgewandelt werden.</t>
  </si>
  <si>
    <t>Informationen zu Vergrößerungshardware als Kamerasystem mit elektronischer Bildvergrößerung:
Mobil oder stationär einsetzbar.
Verschiedene Hersteller.
Kostenpflichtig.</t>
  </si>
  <si>
    <t>Informationen zu Braillezeilen: Braillezeile-Hardware
Brailleausgabe mit einer Zeile mit 18 bis 80 Punktschrift-Zeichen.
Mobil oder stationär einsetzbar. Kann als Notizgerät oder als nur Brailleausgabe genutzt werden.
Verschiedene Hersteller.
Kostenpflichtig</t>
  </si>
  <si>
    <t>Informationen zu 3D-Druckern:
3D-Drucker verflüssigen Material, wie Metall oder Plastik, was Schicht für Schicht dreidimensional aufgetragen wird, bis ein Gegenstand entsteht. So erstellte Gegenstände können taktil erfasst werden. Sie können zu Bildungszwecken eingesetzt werden (z. B. als Tastmodelle, als Hilfsmittel oder tastbare chemische Strukturen, Formen und Formeln). Meist werden die zu druckenden Informationen als Dateien an spezialisierte Dienstleistungsunternehmen versendet, welche das gewünschte Produkt anfertigen. Es gibt zahlreiche 3D Druck Dienstleister für Unternehmen.
Herstellerinformationen sowie Dienstleister für 3D-Druck.</t>
  </si>
  <si>
    <t>Informationen zu Brailledruckern:
Punktschrift, Blindenschrift oder Brailledrucker erzeugen tastbare Zeichen auf Papier, welche blinde Menschen mit den Fingern ertasten und lesen. Sehende Menschen können die Zeichen, wenn das Papier einseitig bedruckt ist, mit den Augen lesen.
Inhalte müssen zunächst am PC mittels passender Software (z. B. RTF in Braille umgewandelt werden, bevor sie in Vollschrift oder Kurzschrift gedruckt werden können.
Es gibt Drucker mit Einzelblatteinzug oder mit Endlospapiereinzug. Drucker, die einseitig oder doppelseitig drucken können etc.</t>
  </si>
  <si>
    <t>Informationen zu Buchkantenscannern:
Buchkantenscanner sind Scanner, welche zur Digitalisierung von Büchern genutzt werden. So können gedruckte Bücher digital erfasst und mit entsprechender Software in das gewünschte Format übertragen werden.</t>
  </si>
  <si>
    <t>Informationen zu Computersteuerungshardware:
Computersteuerungshardware beinhaltet Geräte, mit denen Computer gesteuert und bedient werden können.</t>
  </si>
  <si>
    <t>Informationen zu F4X:
F4X ist eine Browseranwendung, mit welcher schnell und präzise Audio in Text umgewandelt und in drei Formaten heruntergeladen werden kann: Word (docx), f4transkript (rtf) und Untertitel (srt).
Stundenweise kostenpflichtig</t>
  </si>
  <si>
    <t>Informationen zu Untertitel Software:
Untertitel Software dient der automatisierten Untertitelung von Audio-Inhalten.</t>
  </si>
  <si>
    <t>Informationen zu Computersteuerungssoftware:
Unter Computersteuerungssoftware sind verschiedene Programme zu verstehen, welche die Steuerung des Computers auf unterschiedliche Weise unterstützen. Beispielsweise kann der Computer mittels Augen-Steuerung bedient werden.</t>
  </si>
  <si>
    <t>Informationen zu Weitere_Blind:
Unter Weitere_Blind sind Produkte für blinde Studierende zu finden, welche in den vorherigen Kategorien nicht aufgeführt wurden.</t>
  </si>
  <si>
    <t>Informationen zur Brailleschreibmaschine:
Mit einer Brailleschreibmaschine können blinde und hochgradig sehbehinderte Menschen Texte in Brailleschrift erstellen.</t>
  </si>
  <si>
    <t>Informationen zu Weitere_Sehbehinderung:
Unter Weitere_Sehbehinderung sind Produkte für Studierende mit einer Sehbehinderung zu finden, welche in den vorherigen Kategorien nicht aufgeführt wurden.</t>
  </si>
  <si>
    <t>Informationen zu Laptops mit Braillezeile und Screenreader JAWS:
Dies sind Laptops, welche mit einer Braillezeile und vorinstallierten JAWS ausgestattet sind.</t>
  </si>
  <si>
    <t>Informationen zu Laptops mit Vergrößerungssoftware ZoomText:
Dies sind Laptops, welche mit der Vergrößerungssoftware ZoomText ausgestattet sind.</t>
  </si>
  <si>
    <t>Informationen zu tragbaren Lupen:
Tragbare Lupen sind Lupen, welche handlich genug sind, um sie im Alltag mobil einzusetzen und  mitzuführen.</t>
  </si>
  <si>
    <t>Informationen zu Spezialtastaturen:
Spezialtastaturen können den individuellen Bedürfnissen entsprechend unterschiedliche Tastenanordnungen zur Einfinger- oder Einhandbedienung, ergonomische Anpassungen Beleuchtung etc. besitzen.</t>
  </si>
  <si>
    <t xml:space="preserve">Informationen zu Bildschirmlesegerät-Hardware:
Vergrößerungshardware als Kamera-systeme mit elektronischer Bildvergrößerung.
Mobil oder stationär einsetzbar.
Verschiedene Hersteller.
Kostenpflichtig.
</t>
  </si>
  <si>
    <t>Informationen zu Laptops mit Dragon:
Dies sind Laptops, welche mit vorinstallierter Spracheingabesoftware Dragon ausgestattet sind.</t>
  </si>
  <si>
    <t>Informationen zu Gehörschutz:
Gehörschutz sind Kopfhörerähnliche Produkte, welche die Ohren und das Gehör von den Umgebungsgeräuschen schützen und diese meist lauten Geräusche, welche als Ablenkung empfunden werden, minimieren können.</t>
  </si>
  <si>
    <t xml:space="preserve">Informationen zu Gewichtswesten:
Gewichtswesten sind mit Gewichten versehene Westen, welche beim Tragen der Westen das Gewicht auf den Körper übertragen und so bei bestimmten Situationslagen unterstützen können. </t>
  </si>
  <si>
    <t>Informationen zu Beleuchtung:
Beleuchtung umfass diverse Leuchtmittel, welche je nach Bedarf eingesetzt werden können.</t>
  </si>
  <si>
    <t>Informationen zu Schwellpapierzeichengeräten: Sie dienen dazu, taktile Zeichnungen durch Erhitzen auf Folie anzufertigen. Das sog. Schwellpapier kann erhabene Linien und Punkte enthalten, die blinde Menschen ertasten können.</t>
  </si>
  <si>
    <t>Informationen zu Audiotechnologien:
Audiotechnologien umfassen technische Produkte, welche die auditive Aufnahme und/oder Übersetzung zur Erfassung mit anderen Sinne unterstützen können.</t>
  </si>
  <si>
    <t>Informationen zu Hörsystem-Mikrofone Roger Phonak:
"Roger ist eine intelligente Wireless-Technologie, die Sprache über Distanz und im Störgeräusch direkt an das Hörsystem oder Cochlea-Implantat überträgt".
Es sind verschiedene Komponenten erforderlich, um allen Hörsituationen gerecht zu werden.
Z. B. wenn im Hörsaal nur eine Person spricht oder aber im Seminar eine Diskussion entsteht.</t>
  </si>
  <si>
    <t>Informationen zu interaktiven Lehrmitteln:
Interaktive Lehrmittel umfassen Produkte, welche auf verschiedene Weise im direkten Lehrbetrieb zur Wissensvermittlung eingesetzt werden können.</t>
  </si>
  <si>
    <t>Informationen zu KI-unterstützenden assistiven Technologien:
KI-unterstützende assistive Technologien können unterschiedliche KI-basierte Hilfsmittel und Programme umfassen, welche bei dem Überwinden unterschiedlicher Barrieren unterstützen können.</t>
  </si>
  <si>
    <t>Informationen zu visuellen Technologien:
Visuelle Technologien umfassen technische Produkte, welche der visuellen Aufnahme und/oder Übersetzung zur Nutzung mit anderen Sinne unterstützen können.</t>
  </si>
  <si>
    <t>Informationen zur ergonomischen Arbeitsumgebung:
Die Ergonomische_Arbeitsumgebung umfasst Produkte, welche eine individuelle Anpassung der Arbeitsbedingungen an die eigenen Bedürfnisse ermöglichen.</t>
  </si>
  <si>
    <t>Informationen zu Dokumentenscannern: 
Dokumentenscanner ermöglichen die Umwandlung von analogen Printmedien in ein digitales Format, welche eine Umsetzung für die Barrierefreiheit erleichtert.</t>
  </si>
  <si>
    <t>Information zu Vorlesesoftware: 
Vorlesesoftware kann Text aus Dokumenten, von Webseiten, aus E-Mails etc. auditiv wiedergeben.</t>
  </si>
  <si>
    <t>Informationen zu Spracheingabesoftware: 
Spracheingabesoftware kann Gesprochenes in Text oder Befehle umwandeln und so das manuelle Tippen oder Bedienen von digitalen Geräten ersetzen.</t>
  </si>
  <si>
    <t>Information zu Abby Finereader: 
Es handelt sich dabei um eine OCR-Software, die zur Erkennung von gescannten Inhalten dient. Die erfassten Inhalte können als Text in diversen Formaten abgespeichert und bearbeitet werden. Auch die Erkennung digitaler Inhalte und Umwandlung zur Weiterverarbeitung ist möglich.</t>
  </si>
  <si>
    <t>Informationen zu Adobe Acrobat: 
Die Software Adobe Acrobat dient dazu PDF-Dokumente anzuzeigen, zu bearbeiten und auf Barrierefreiheit zu überprüfen. Mit der kostenfreien Reader Version lassen sich Inhalte anzeigen und ggf. ausfüllen. Zur Bearbeitung und Prüfung ist die kostenpflichtige Version Adobe Acrobat pro erforderlich.</t>
  </si>
  <si>
    <t>Informationen zum Braille-Übersetzungsprogramm RTFC:
RTFC ist ein Formatierungs- und -Übersetzungs-Programm für Brailleschrift. Damit lassen sich digitalisierte Inhalte in Blindenschrift sowie Blindenkurzschrift umwandeln und mittels Braille Drucker ausdrucken. Auch Tabellen oder einfache Zeichnungen können so taktil dargestellt werden. Das Programm bietet auch die Möglichkeit, Inhalte in Audio-Datei (bspw. im Daisy- oder MP3-Format) mit einer synthetischen Stimme (Text-to-Speech) auszugeben. Herstellerinformationen zu RTFC:
RTFC Braille-Konverter 200,00 €
RTFC Daisy-Generator 200,00 €
RTFC Personal Edition 400,00 €
RTFC Professional Edition 600,00 €
Zusatzlizenz für weiteren Arbeitsplatz 200,00 €
Campus-Lizenz (Für bis zu 50 Arbeitsplätze an einem Standort des Lizenznehmers einschließlich Heimbüros.) 5.400,00 €
District-Lizenz (Für mehr als 50 Arbeitsplätze an mehreren Standorten des Lizenznehmers innerhalb eines Landes einschließlich Heimbüros.) Auf Anfrage</t>
  </si>
  <si>
    <t>mobiles Tafelkamerasystem, Spezialtastaturen ausleihbar</t>
  </si>
  <si>
    <t>Lesestäbe</t>
  </si>
  <si>
    <t>Informationen zu Lesestäben:
Lesestäbe vergrößern den Text auf einer Zeile in voller Breite und enthalten gelegentlich eine integrierte Lampe.</t>
  </si>
  <si>
    <t>https://www.brillen.org/lesestab/</t>
  </si>
  <si>
    <t>Informationen zu Lesestäben</t>
  </si>
  <si>
    <t>Kein Produkt ausgewählt</t>
  </si>
  <si>
    <t>https://de-de.sennheiser.com/mobileconnect-app</t>
  </si>
  <si>
    <t xml:space="preserve">https://www.3d-grenzenlos.de/magazin/thema/3d-druck-fuer-menschen-mit-beeintraechtigung/
</t>
  </si>
  <si>
    <t>Alttexte</t>
  </si>
  <si>
    <t>Motorische Beeinträchtigung</t>
  </si>
  <si>
    <t xml:space="preserve">Bedarfsübergreifende assistive Technologien
</t>
  </si>
  <si>
    <t>Braille-Übersetzungssoftware</t>
  </si>
  <si>
    <t>Drucker</t>
  </si>
  <si>
    <t>Informationen zur Braille-Übersetzungssoftware:
Braille-Übersetzungssoftware können Texte, Tabellen oder Grafiken in eine andere Form Übersetzen (z.B. Blindenschrift oder Audiodatei).</t>
  </si>
  <si>
    <t>Inhalte taktil erfassen, strukturieren, eingeben, ausgeben, hören</t>
  </si>
  <si>
    <t>Inhalte anzeigen, vergrößern, strukturieren, eingeben, ausgeben, visualisieren</t>
  </si>
  <si>
    <t>Welche Hilfsmittel sind als assistive Technologien für blinde und sehbehinderte Studierende im Studium hilfreich? Und welche weitere Unterstützungsmöglichkeiten in Form von Tools, Ki etc. können nützlich sein?</t>
  </si>
  <si>
    <t>Für sehbehinderte Studierende können folgende assistive Technologien als Hilfsmittel im Studium hilfreich sein: Vergrößerungssoftware von digitalen Inhalten auf dem Bildschirm, wie ZoomText. Diese ist umfangreich und anpassbar. Damit wird neben der Vergrößerung auch die invertierte Darstellung sowie genauere Fokussierung ermöglicht. ZoomText ist kostenpflichtig und kann als Fusion auch in Kombination mit dem Screenreader JAWS für Windows eingesetzt werden. Unter Windows kann zur Vergrößerung die integrierte Windows Lupe eingesetzt werden. Auf Apple- sowie Android Geräten ist eine Zoomfunktion unter Bedienungshilfen verfügbar. Weitere assistive Technologien, die als Hilfsmittel hilfreich sind: Elektronische lese-Hilfen, wie Bildschirmlesegeräte oder Handlupen, um gedruckte Inhalte vergrößert darzustellen. Die Bildschirmlesegeräte haben eine eingebaute Kamera, mit welcher gedruckte Inhalte erfasst und vergrößert dargestellt werden können. Dokumentenscanner und Textverarbeitungssoftware sowie Tastaturen mit großen Schriftzeichen. Tools, die für sehbehinderte Studierende nützlich sein können sind auch Vergrößerungsmöglichkeiten sowie invertierte Darstellung in Browsern. Apps zur Objekterkennung oder die Möglichkeit Inhalte abzufotografieren, um sie anschließend auf dem Tablet oder Smartphone vergrößert darzustellen.</t>
  </si>
  <si>
    <t>Assistive Technologien bei Hörbeeinträchtigung:
Studierende, die auf Grund von Hörbeeinträchtigung assistive Technologien im Studium einsetzen, können Bedarf an Unterstützung haben beim Zugang zu Lehr  und Prüfungsinhalten in gesprochener oder akustischer Form. Damit der Zugang ermöglicht wird, können für gehörlose Studierende Gebärdensprachdolmetschende eingesetzt werden. Für schwerhörige Studierende können Schriftdolmetschende hilfreich sein. Als assistive Technologie für schwerhörige Studierende kann eine Untertitelsoftware sowie akustische Verstärker über den Einsatz mobiler Mikrofone und Induktionsschleifen hilfreich sein.</t>
  </si>
  <si>
    <t>Gesprochene Inhalte erfassen und in Gebärdensprache übersetzen.</t>
  </si>
  <si>
    <t>Gesprochene Inhalte erfassen und in Schrift umsetzen.</t>
  </si>
  <si>
    <t>Welche assistive Technologien sind für gehörlose und schwerhörige Studierende hilfreich?</t>
  </si>
  <si>
    <t xml:space="preserve">Assistive Technologien bei motorischer Beeinträchtigung:
Studierende, die auf Grund von motorischer beeinträchtigung assistive Technologien im Studium einsetzen, können Bedarf an Unterstützung haben beim Zugang zu Lehr  und Prüfungsinhalten in digitaler Form. Damit der Zugang ermöglicht wird, können Studierende, die ihre Hände nicht bewegen können auf digitale Inhalte mittels Spracheingabesoftware zugreifen. Auch können Mund  oder Kopfmäuse eingesetzt werden, um am PC zu navigieren. Für Studierende, die nur einzelne Finger bewegen können, können Bildschirmtastaturen oder Touchscreens sowie ergonomische Tastaturen hilfreich sein.
</t>
  </si>
  <si>
    <t>Welche assistive Technologien können für Studierende mit motorischer beeinträchtigung hilfreich sein?</t>
  </si>
  <si>
    <t>Interaktion mit Inhalten, Computer steuern, Kommunikation ermöglichen</t>
  </si>
  <si>
    <t xml:space="preserve">Assistive Technologien bei Teilleistungsstörung:
Für Studierende, die auf Grund von Lese-Rechtschreibstörung, Diskalkulie oder Autismus Spektrum Störung Bedarf an Unterstützung haben können assistive Technologien hilfreich sein, die beim Zugang zu Lehr  und Prüfungsinhalten unterstützen. Damit der Zugang ermöglicht wird, können Studierende mit Leseschwierigkeiten Vorleseprogramme nutzen. Studierende mit Rechtschreibschwierigkeiten können Spracheingabeprogramme oder Rechtschreibkorrektur Programme nutzen. Zur Minderung von Umgebungsgeräuschen können schalldämmende Kopfhörer eingesetzt werden.
</t>
  </si>
  <si>
    <t>Welche assistive Technologien sind für Studierende mit Teilleistungsstörung hilfreich?</t>
  </si>
  <si>
    <t>Inhalte erfassen, lesen, schreiben, diktieren.</t>
  </si>
  <si>
    <t>Inhalte schreiben, kommunizieren.</t>
  </si>
  <si>
    <t>Welche assistive Technologien sind für Studierende mit Sprachstörung hilfreich?</t>
  </si>
  <si>
    <t>Welche assistive Technologien können für Studierende bedarfsübergreifend hilfreich sein?</t>
  </si>
  <si>
    <t>Für blinde Studierende können folgende assistive Technologien als Hilfsmittel im Studium hilfreich sein: Screenreader mit Sprachausgabe und Braille Anzeige. Screenreader lassen sich auf dem PC und auf dem Tablet einsetzen. Auf dem PC unter Windows ist bereits der Screenreader Narator vorinstalliert. Dieser bietet nur eingeschränkte Funktionen. Daher werden unter Windows die Screenreader JAWS oder NVDA eingesetzt. Der Screenreader JAWS ist umfangreich, anpassbar und kostenpflichtig. Der Screenreader NVDA ist ein Open source-Produkt und wird stetig erweitert. Auf dem Mac PC ist der Screenreader Voice Over verfügbar und kann unter Bedienungshilfen aktiviert werden. Auch ist Voice Over auf allen Produkten von Apple verfügbar. Auf Android basierten Produkten ist der Screenreader TalkBack vorhanden. Dieser muss lediglich unter Bedienungshilfen aktiviert werden. Die Screenreader unterstützen neben Sprachausgabe auch die taktile Darstellung in Brailleschrift auf Zusatzgeräten. Zur taktilen Anzeige von Inhalten in Brailleschrift kann eine Braillezeile eingesetzt werden. Diese ist in Größen von 18 Zeichen bis 80 Zeichen pro Zeile verfügbar. Die Braillezeile kann stationär oder mobil eingesetzt werden. Weitere Hilfsmittel, die als assistive Technologien,  für blinde Studierende hilfreich sein können sind: Dokumentenscanner mit Texterkennungssoftware. Blindenschriftdrucker oder 3D-Drucker zur taktilen Darstellung schriftlicher oder grafischer Inhalte. Tablets, Smartphones, sowie Applikationen zur Objekterkennung sind ebenso nützliche Tools, die zwar keine Hilfsmittel sind, jedoch im Studienalltag eingesetzt werden können.</t>
  </si>
  <si>
    <t>Studierende mit Teilleistungsstörung</t>
  </si>
  <si>
    <t>Keine Hochschule in B17 ausgewählt</t>
  </si>
  <si>
    <t>Keine Hochschule in C17 ausgewählt</t>
  </si>
  <si>
    <t>Im folgenden Feld B17 kann eine Hochschule ausgewählt werden, sodass darauf folgend angezeigt wird welche assistive Technologie an dieser Hochschule vorhanden ist, wo diese vorhanden sind und welche Kontaktstelle an der Hochschule für Rückfragen bezüglich digitaler Barrierefreiheit zuständig ist.
Hierzu in der Liste nicht mit Enter das Produkt auswählen, sondern alt+Pfeiltasten zum Auswählen verwenden.</t>
  </si>
  <si>
    <t>Im folgenden Feld C17 kann eine Hochschule ausgewählt werden, sodass darauf folgend angezeigt wird welche assistive Technologie an dieser Hochschule vorhanden ist, wo diese vorhanden sind und welche Kontaktstelle an der Hochschule für Rückfragen bezüglich digitaler Barrierefreiheit zuständig ist.
Hierzu in der Liste nicht mit Enter das Produkt auswählen, sondern alt+Pfeiltasten zum Auswählen verwenden.</t>
  </si>
  <si>
    <t>Im folgenden Feld B17 kann eine Hochschule ausgewählt werden, sodass darauf folgend angezeigt wird welche assistive Technologie an dieser Hochschule vorhanden ist, wo diese vorhanden sind und welche Kontaktstelle an der Hochschule für Rückfragen bezüglich digitaler Barrierefreiheit zuständig ist.
Hinweis: Innerhalb einer Liste alt+Pfeiltasten zum Auswählen verwenden.</t>
  </si>
  <si>
    <t>Im folgenden Feld C17 kann eine Hochschule ausgewählt werden, sodass darauf folgend angezeigt wird welche assistive Technologie an dieser Hochschule vorhanden ist, wo diese vorhanden sind und welche Kontaktstelle an der Hochschule für Rückfragen bezüglich digitaler Barrierefreiheit zuständig ist.
Hinweis: Innerhalb einer Liste alt+Pfeiltasten zum Auswählen verwenden.</t>
  </si>
  <si>
    <t xml:space="preserve">Im folgenden Feld B17 kann eine Hochschule ausgewählt werden, sodass darauf folgend angezeigt wird welche assistive Technologie an dieser Hochschule vorhanden ist, wo diese vorhanden sind und welche Kontaktstelle an der Hochschule für Rückfragen bezüglich digitaler Barrierefreiheit zuständig ist. Hinweis: Innerhalb einer Liste alt+Pfeiltasten zum Auswählen verwenden.
</t>
  </si>
  <si>
    <t>UNIS_TLS_MATRIX</t>
  </si>
  <si>
    <t>UNIS_MOTORISCH_MATRIX</t>
  </si>
  <si>
    <t>Blendfreie Monitore mit Lichtschutzhaube</t>
  </si>
  <si>
    <t>https://www.beta-hilfen.de/infobereich/hilfsmittel/was-sind-kamerasysteme/</t>
  </si>
  <si>
    <t>MS-Office 365</t>
  </si>
  <si>
    <t>Weitere_Teilleistungsstörung</t>
  </si>
  <si>
    <t>TEILLEISTUNGSSTÖRUNG_PRODUKTKATEGORIEN_LISTE</t>
  </si>
  <si>
    <t>generell verfügbar</t>
  </si>
  <si>
    <t>FH Dortmund, Universität Duisburg-Essen, Rheinische Friedrich-Wilhelms-Universität Bonn, Universität zu Köln, Universität Bielefeld, Hochschule Bochum, Hochschule Düsseldorf, TU Dortmund</t>
  </si>
  <si>
    <t>Heinrich-Heine Universität Düsseldorf</t>
  </si>
  <si>
    <t>Rheinische Friedrich-Wilhelms-Universität Bonn, Heinrich-Heine Universität, Universität Duisburg-Essen, Universität zu Köln, FH Dortmund, Hochschule Bochum, Hochschule Düsseldorf</t>
  </si>
  <si>
    <t>Heinrich-Heine Universität, Universität Duisburg-Essen, Universität zu Köln, FH Dortmund, Hochschule Bochum, Hochschule Düsseldorf, TU Dortmund, Universität Bielefeld</t>
  </si>
  <si>
    <t>Heinrich-Heine Universität, Universität Duisburg-Essen, Rheinische Friedrich-Wilhelms-Universität Bonn, Universität zu Köln, FH Dortmund, Hochschule Bochum, Hochschule Düsseldorf</t>
  </si>
  <si>
    <t>Heinrich-Heine Universität, Universität Duisburg-Essen, Rheinische Friedrich-Wilhelms-Universität Bonn, Universität zu Köln, FH Dortmund, TU Dortmund, Universität Bielefeld</t>
  </si>
  <si>
    <t>Heinrich-Heine Universität, FH Dortmund, Hochschule Bochum, Hochschule Düsseldorf, TU Dortmund, Universität Bielefeld</t>
  </si>
  <si>
    <t>Heinrich-Heine Universität, Rheinische Friedrich-Wilhelms-Universität Bonn, TH Köln, Hochschule Bochum, Robert Schumann Hochschule Düsseldorf, Westfälische Hochschule</t>
  </si>
  <si>
    <t>Heinrich-Heine Universität, Universität Duisburg-Essen, Universität zu Köln, FH Dortmund, Hochschule Bochum, Westfälische Hochschule</t>
  </si>
  <si>
    <t>Heinrich-Heine Universität, Universität Duisburg-Essen, Rheinische Friedrich-Wilhelms-Universität Bonn, Universität zu Köln, Universität Bielefeld, FH Dortmund, Hochschule Bochum, Hochschule Düsseldorf, Robert Schumann Hochschule Düsseldorf, Westfälische Hochschule</t>
  </si>
  <si>
    <t>Heinrich-Heine Universität, FH Dortmund, TU Dortmund</t>
  </si>
  <si>
    <t>Heinrich-Heine Universität, Universität Duisburg-Essen, TH Köln, Universität zu Köln, FH Dortmund, Universität Bielefeld</t>
  </si>
  <si>
    <t>Heinrich-Heine Universität, Universität Duisburg-Essen, Rheinische Friedrich-Wilhelms-Universität Bonn, TH Köln, Universität zu Köln, Hochschule Bochum, Hochschule Düsseldorf, Robert Schumann Hochschule Düsseldorf, Westfälische Hochschule</t>
  </si>
  <si>
    <t>Link: Das Team der Beratungsangebote und Services der BBST der Heinrich-Heine Universität Düsseldorf</t>
  </si>
  <si>
    <t>Ausleihbar an FH Südwestfalen, Heinrich-Heine Universität, Universität Duisburg-Essen, TH Köln, Universität zu Köln, TU Dortmund, Hochschule Bochum, Hochschule Düsseldorf, Universität Bielefeld</t>
  </si>
  <si>
    <t>Ausleihbar an FH Südwestfalen, Heinrich-Heine Universität, Universität Duisburg-Essen, TH Köln, Universität zu Köln, TU Dortmund, Hochschule Bochum, Hochschule Düsseldorf</t>
  </si>
  <si>
    <t>Ausleihbar an Heinrich-Heine Universität, TU Dortmund, FH Dortmund, Hochschule Bochum</t>
  </si>
  <si>
    <t>Ausleihbar an Heinrich-Heine Universität, Universität Duisburg-Essen, TU Dortmund, FH Dortmund, Hochschule Bochum</t>
  </si>
  <si>
    <t>Keine Angaben vorhanden (reizreduzierte Arbeitsumgebung vorhanden)</t>
  </si>
  <si>
    <t>in der Bibliothek (reizreduzierte Arbeitsumgebung vorhanden)</t>
  </si>
  <si>
    <t>im Arbeitsraum, in der Bibliothek (reizreduzierte Arbeitsumgebung vorhanden)</t>
  </si>
  <si>
    <t>In der Bibliothek (reizreduzierte Arbeitsumgebung vorhanden)</t>
  </si>
  <si>
    <t>Braille-Zeile (BRAILLEX EL 80s), Abbyy Finereader, JAWS, RTFC Übersetzungsprogramm, Braille-Drucker, Braille-Labeler, Buchkantenscanner</t>
  </si>
  <si>
    <t>Kameras mit anpassbarem Kontrast sowie Farbe und zugehöriger Vorlesesoftware</t>
  </si>
  <si>
    <t>Kameras mit anpassbarem Kontrast sowie Farbe und zugehöriger Vorlesesoftware, Braille-Notizgerät ausleihbar</t>
  </si>
  <si>
    <t>FH Dortmund, Universität Duisburg-Essen, Rheinische Friedrich-Wilhelms-Universität Bonn, Universität zu Köln, Universität Bielefeld, Hochschule Bochum, Hochschule Düsseldorf, Heinrich-Heine Universität, Universität Bielefeld, TU Dortmund</t>
  </si>
  <si>
    <t>TU Dortmund, Universität Bielefeld</t>
  </si>
  <si>
    <t>Bildschirmlesegeräte, Abbyy Finereader, Fusion, Tactonom Reader (interaktives Grafiklesegerät), tragbare Lupe, Leselampen, elektronische Videolupe, Hand-Leselupe, blendfreie Monitore, blendfreie Monitore mit zusätzlicher Lichtschutzhaube, Großschrifttastatur, Laptop mit ZoomText ausleihbar</t>
  </si>
  <si>
    <t>ZoomText, Fusion Pro, Abbyy Finereader, Bildschirmlesegeräte (VisioBook, Enhanced Vision Acrobat HD Ultra), Kameras (Steller Pocket II), elektronische Lupe, Lesestab, Großschrifttastatur</t>
  </si>
  <si>
    <t>FH Dortmund, TU Dortmund</t>
  </si>
  <si>
    <t>MS-Office 365 (automatische Untertitel), mobile FM-Anlagen ausleihbar</t>
  </si>
  <si>
    <t>MS-Office 365 (automatische Untertitel)</t>
  </si>
  <si>
    <t>F4X, Whisper (Audiotranskription)</t>
  </si>
  <si>
    <t>Whisper (Audiotranskription)</t>
  </si>
  <si>
    <t>Whisper (Audiotranskription), Induktionsschleifen in Hörsälen, mobile FM-Anlagen ausleihbar</t>
  </si>
  <si>
    <t xml:space="preserve"> F4X, Whisper (Audiotranskription)</t>
  </si>
  <si>
    <t>Heinrich-Heine Universität, Hochschule Bochum, FH Dortmund, Universität Duisburg-Essen, Universität zu Köln, TH Köln, FH Südwestfalen, Rheinische Friedrich-Wilhelms-Universität Bonn, TU Dortmund</t>
  </si>
  <si>
    <t xml:space="preserve">Informationen zu ClaroRead:
Claro Read ist ein Programm, welches mithilfe seiner Vorlesefunktion beim Lesen und Schreiben am Bildschirm unterstützen kann, wobei es vielfältige Funktionen (wie Vorlesen und Rechtschreibprüfung) umfasst. 
Kostenloses Chrome Plugin mit einer kostenpflichtigen Premium Version
ClaroRead Chrome in Google Play Store 
</t>
  </si>
  <si>
    <t>Höhenverstellbare Tische, Microsoft Surface Studio 2, Tablets ausleihbar</t>
  </si>
  <si>
    <t>Höhenverstellbare Tische, Leselampen</t>
  </si>
  <si>
    <t>Analoge Lupen</t>
  </si>
  <si>
    <t>Informationen zu Druckern: 
Mit Druckern können Text oder Formen für blinde oder sehbehinderte Menschen zugänglich gemacht werden.</t>
  </si>
  <si>
    <t>Braille_Übersetzungssoftware</t>
  </si>
  <si>
    <t>Universität Duisburg-Essen, FH Dortmund, Heinrich-Heine Universität, TH Köln, Universität zu Köln, Universität Bielefeld</t>
  </si>
  <si>
    <t>SCHWERHÖRIG_PRODUKTKATEGORIEN_LISTE</t>
  </si>
  <si>
    <t>MOTORISCH_PRODUKTKATEGORIEN_LISTE</t>
  </si>
  <si>
    <t>UNIS_SCHWERHÖRIG_MATRIX</t>
  </si>
  <si>
    <t>Heinrich-Heine Universität, Universität Duisburg-Essen, Rheinische Friedrich-Wilhelms-Universität Bonn, TH Köln, Universität zu Köln, Hochschule Bochum, Hochschule Düsseldorf, Robert Schumann Hochschule Düsseldorf, Westfälische Hochschule, Universität Bielefeld</t>
  </si>
  <si>
    <t>Universität Duisburg-Essen, Universität zu Köln, Hochschule Düsseldorf, Heinrich-Heine Universität, Rheinische Friedrich-Wilhelms-Universität Bonn, TH Köln, Hochschule Bochum, Robert Schumann Hochschule Düsseldorf, Westfälische Hochschule, Universität Bielefeld</t>
  </si>
  <si>
    <t>Hochschule für Musik Detmold, TU Dortmund, Universität Bielefeld</t>
  </si>
  <si>
    <t>TU Dortmund, Universität Bielefeld, Rheinische Friedrich-Wilhelms-Universität Bonn, Westfälische Hochschule, FH Südwestfalen, Hochschule Düsseldorf</t>
  </si>
  <si>
    <t>Whiteboards</t>
  </si>
  <si>
    <t>Whiteboards, höhenverstellbare Tische</t>
  </si>
  <si>
    <t>Informationen zu Whiteboards:
Ein digitales Whiteboard kann zum Eingeben und Präsentieren von Inhalten dienen, welche direkt an weitere digitale Endgeräte übertragen werden können.</t>
  </si>
  <si>
    <t>Höhenverstellbare Tische, Whiteboards</t>
  </si>
  <si>
    <t>Informationen zu Amberscript:
Amberscript ist eine kostenpflichtige Plattform, die automatisch Transkripte von Videos und Audios erzeugt. Die Texte können auf der Plattform korrigiert und anschließend in Untertitel umgewandelt werden. Abgerechnet wird nach Zeit (= Länge des Videos/Audios). Amberscript kann auch in den Workflow beim Hochladen von Videos auf den Streaming-Server der Hochschule eingebaut werden.</t>
  </si>
  <si>
    <t>Amberscript im ILIAS-LMS (automatische Untertitel)</t>
  </si>
  <si>
    <t>Amberscript (automatische Untertitel)</t>
  </si>
  <si>
    <t>Amberscript (automatische Untertitel), Induktionsschleifen, Mobile FM-Anlagen ausleihbar</t>
  </si>
  <si>
    <t>Amberscript</t>
  </si>
  <si>
    <t>Informationen zur Amberscript</t>
  </si>
  <si>
    <t>Informationen zu Whisper:
Whisper AI ist ein leistungsfähiges automatisches Spracherkennung System von OpenAI, das Audios in Text umwandelt (Open Source). Es kann über Skripte in den Workflow beim Hochladen von Videos auf den Streaming-Server der Hochschule eingebaut werden, um automatische Untertitel zu erzeugen.</t>
  </si>
  <si>
    <t>https://openai.com/research/whisper</t>
  </si>
  <si>
    <t>Informationen zu Whisper</t>
  </si>
  <si>
    <t>MS-Office 365 (Blindheit)</t>
  </si>
  <si>
    <t>MS-Office 365 (Sehbeeinträchtigung)</t>
  </si>
  <si>
    <t>MS-Office 365 (Hörbeeinträchtigung)</t>
  </si>
  <si>
    <t>MS-Office 365 (motorische Beeinträchtigung)</t>
  </si>
  <si>
    <t>Weitere_Bedarfsübergreifend</t>
  </si>
  <si>
    <t>MS-Office 365 (bedarfsübergreifend)</t>
  </si>
  <si>
    <t xml:space="preserve">Informationen zu MS-Office 365:
Microsoft bietet eine Sprachausgabe in vielen Apps von Microsoft 365. Des Weiteren gibt es eine Diktierfunktion (Word, PowerPoint, Outlook und OneNote) sowie eine Barrierefreiheitsüberprüfung für Windows (Outlook, Word, Excel, PowerPoint, OneNote, Visio), Mac (Outlook, Word, Excel, PowerPoint, OneNote) und das Web (Outlook, Word, Excel, PowerPoint, OneNote, Sway, Visio). </t>
  </si>
  <si>
    <t>https://support.microsoft.com/de-de/topic/barrierefreiheitstools-f%C3%BCr-das-sehen-b3c57606-e0af-46d2-97b4-fa6b5fba4fa1</t>
  </si>
  <si>
    <t>Barrierefreiheitstools für das Sehen</t>
  </si>
  <si>
    <t>Informationen zu MS-Office 365:
In MS-Office 365 gibt es verschiedene Möglichkeiten die Farben und Kontraste den eigenen Bedürfnissen entsprechend anzupassen. Zudem ermöglicht das Feature Plastischer Reader das Anpassen von Spaltenbreite, Seitenfarbe, Zeilenfokus und Textabstand, das Anzeigen der Silben sowie das laute Vorlesen von Texten. Microsoft bietet zudem eine Sprachausgabe in vielen Apps von Microsoft 365. Des Weiteren gibt es eine Diktierfunktion (Word, PowerPoint, Outlook und OneNote) sowie eine Barrierefreiheitsüberprüfung für Windows (Outlook, Word, Excel, PowerPoint, OneNote, Visio), Mac (Outlook, Word, Excel, PowerPoint, OneNote) und das Web (Outlook, Word, Excel, PowerPoint, OneNote, Sway, Visio).</t>
  </si>
  <si>
    <t>Informationen zu MS-Office 365:
Microsoft bietet diverse Einstellungen, um Audiowarnungen visuell darzustellen sowie das Erstellen und Anpassen von Untertiteln. Hierbei können mit Microsoft 365 Videos in PowerPoint Präsentationen etc. automatisch untertitelt werden, indem die Videos über Microsoft Stream zur Verfügung gestellt werden. Zudem besteht die Möglichkeit der Liveuntertitelung bei Teams oder Skype Meetings im Desktop oder mobil sowie eine Barrierefreiheitsüberprüfung für Windows (Outlook, Word, Excel, PowerPoint, OneNote, Visio), Mac (Outlook, Word, Excel, PowerPoint, OneNote) und das Web (Outlook, Word, Excel, PowerPoint, OneNote, Sway, Visio).</t>
  </si>
  <si>
    <t>Informationen zu MS-Office 365:
MS-Office 365 bietet unterschiedliche Optionen, die Steuerung der Maus und Bedienung der Tastatur über verschiedene Wege zu ermöglichen (Tastenempfindlichkeit Steuern, Steuern des Mauszeigers mit der Zehnertastatur, Eingeben ohne physische Tastatur mithilfe der Bildschirmtastatur, Navigieren über die Augensteuerung) sowie das Verwenden einer Diktierfunktion (Word, PowerPoint, Outlook und OneNote).</t>
  </si>
  <si>
    <t xml:space="preserve">Informationen zu MS-Office 365:
MS-Office 365 bietet verschiedene Möglichkeiten die Farben und Kontraste den eigenen Bedürfnissen entsprechend anzupassen. Zudem ermöglicht das Feature Plastischer Reader das Anpassen von Spaltenbreite, Seitenfarbe, Zeilenfokus und Textabstand, das Anzeigen der Silben sowie das laute Vorlesen von Texten. Microsoft bietet eine Sprachausgabe in vielen Apps von Microsoft 365 sowie eine Barrierefreiheitsüberprüfung für Windows (Outlook, Word, Excel, PowerPoint, OneNote, Visio), Mac (Outlook, Word, Excel, PowerPoint, OneNote) und das Web (Outlook, Word, Excel, PowerPoint, OneNote, Sway, Visio).
Neben einer Anpassung des Startmenüs sowie der Taskleiste zur Übersichtlichkeit bietet Microsoft verschiedene Möglichkeiten zum Verbessern des Leseverständnisses und der Schreibfähigkeit (Textvorschläge, Fluent-Schriftarten für einfaches Lesen, Anpassen des Textabstands, Lerntools in OneNote, Microsoft Translator, Microsoft-Editor zum Überprüfen der Grammatik). Der Microsoft-Editor kann zusätzlich als Schreibassistent in Dokumenten, E-Mails und im Web verwendet werden sowie zum Überprüfen von Grammatik, Rechtschreibung und mehr in Word. Zudem ermöglicht das Feature Plastischer Reader das Anpassen von Spaltenbreite, Seitenfarbe, Zeilenfokus und Textabstand, das Anzeigen der Silben sowie das laute Vorlesen von Texten. Des Weiteren gibt es eine Diktierfunktion (Word, PowerPoint, Outlook und OneNote) sowie eine Barrierefreiheitsüberprüfung für Windows (Outlook, Word, Excel, PowerPoint, OneNote, Visio), Mac (Outlook, Word, Excel, PowerPoint, OneNote) und das Web (Outlook, Word, Excel, PowerPoint, OneNote, Sway, Visio). </t>
  </si>
  <si>
    <t xml:space="preserve">Informationen zu MS-Office 365:
Neben einer Anpassung des Startmenüs sowie der Taskleiste zur Übersichtlichkeit bietet der Fokusassistent von Microsoft verschiedene Einstellungen der Benachrichtigungen (Ruhezeiten). 
Es bestehen zudem verschiedene Möglichkeiten zum Verbessern des Leseverständnisses und der Schreibfähigkeit (Textvorschläge, Fluent-Schriftarten für einfaches Lesen, Anpassen des Textabstands, Lerntools in OneNote, Microsoft Translator, Microsoft-Editor zum Überprüfen der Grammatik). Der Microsoft-Editor kann zusätzlich als Schreibassistent in Dokumenten, E-Mails und im Web verwendet werden sowie zum Überprüfen von Grammatik, Rechtschreibung und mehr in Word. Zudem ermöglicht das Feature Plastischer Reader das Anpassen von Spaltenbreite, Seitenfarbe, Zeilenfokus und Textabstand, das Anzeigen der Silben sowie das laute Vorlesen von Texten. Des Weiteren gibt es eine Diktierfunktion (Word, PowerPoint, Outlook und OneNote) sowie eine Barrierefreiheitsüberprüfung für Windows (Outlook, Word, Excel, PowerPoint, OneNote, Visio), Mac (Outlook, Word, Excel, PowerPoint, OneNote) und das Web (Outlook, Word, Excel, PowerPoint, OneNote, Sway, Visio). </t>
  </si>
  <si>
    <t>Informationen zu Weitere_Bedarfsübergreifend:
Unter Weitere_Bedarfsübergreifend sind Produkte zu finden, welche für bedarfsübergreifend hilfreich sind und in den vorherigen Kategorien nicht aufgeführt wurden.</t>
  </si>
  <si>
    <t>Informationen zu Weitere_Motorische_Beeinträchtigung:
Unter Weitere_Motorische_Beeinträchtigung sind Produkte zu finden, welche Studierenden mit motorischen Beeinträchtigungen der Hände, Finger etc. nützlich sein könnten und in den vorherigen Kategorien nicht aufgeführt wurden.</t>
  </si>
  <si>
    <t>https://support.microsoft.com/de-de/topic/barrierefreiheitstools-f%C3%BCr-h%C3%B6rgesch%C3%A4digte-h%C3%B6rger%C3%A4te-111d7360-cd47-4104-aef1-2a33297909ad</t>
  </si>
  <si>
    <t>https://support.microsoft.com/de-de/topic/barrierefreiheitstools-f%C3%BCr-mobilit%C3%A4t-19ff5a45-2d68-4306-9602-05c0aa967c9f</t>
  </si>
  <si>
    <t>Informationen zu Weitere_Teilleistungsstörung:
Unter Weitere_Teilleistungsstörung sind Produkte zu finden, welche für Studierende mit Teilleistungsstörung hilfreich sein könnten und in den vorherigen Kategorien nicht aufgeführt wurden.</t>
  </si>
  <si>
    <t>Informationen zu Weitere_Sprachstörung:
Unter Weitere_Teilleistungsstörung sind Produkte zu finden, welche für Studierende mit Sprachstörung hilfreich sein könnten und in den vorherigen Kategorien nicht aufgeführt wurden.</t>
  </si>
  <si>
    <t>MS-Office 365 (Teilleistungsstörung)</t>
  </si>
  <si>
    <t>MS-Office 365 (Sprachstörung)</t>
  </si>
  <si>
    <t>https://support.microsoft.com/de-de/topic/barrierefreiheitstools-f%C3%BCr-neurodiversit%C3%A4t-6dbd8065-b543-4cf8-bdfb-7c84d9e8f74a</t>
  </si>
  <si>
    <t>https://support.microsoft.com/de-de/topic/barrierefreiheitstools-f%C3%BCr-das-lernen-a610cc7f-6cd1-49ff-a543-214cdf9a0710</t>
  </si>
  <si>
    <t>Barrierefreiheitstools für das Lernen</t>
  </si>
  <si>
    <t>Barrierefreiheitstools für das Hören</t>
  </si>
  <si>
    <t>Barrierefreiheitstools für Mobilität</t>
  </si>
  <si>
    <t>Barrierefreiheitstools für Neurodiversität</t>
  </si>
  <si>
    <t>https://support.microsoft.com/de-de/topic/barrierefreiheitstools-f%C3%BCr-die-psychische-gesundheit-76629671-3fc3-4f06-bf65-7ee02d03f540</t>
  </si>
  <si>
    <t>Barrierefreiheitstools für die psychische Gesundheit</t>
  </si>
  <si>
    <t>Weitere_Motorische_Beeinträchtigung</t>
  </si>
  <si>
    <t>FernUniversität Hagen, Universität zu Köln</t>
  </si>
  <si>
    <t>Informationen zu blendfreien Monitoren mit Lichtschutzhaube:
Blendfreie Monitore mit Lichtschutzhaube können für sehbehinderte Menschen von Vorteil sein, da sie die visuelle Wahrnehmung verbessern und die Augenbelastung verringern können.</t>
  </si>
  <si>
    <t>Gewichtswesten, Gehörschutz</t>
  </si>
  <si>
    <t>Kreuztische</t>
  </si>
  <si>
    <t>Informationen zu Kreuztischen:
Kreuztische sind mechanische Vorrichtungen, die eine stabile und präzise Plattform bieten, um Objekte zu positionieren oder zu bewegen. Sie bestehen typischerweise aus einer flachen Tischplatte, die auf einem kreuzförmigen Gestell oder einer kreuzförmigen Schiene montiert ist, wodurch Bewegungen in zwei Achsen ermöglicht werden.</t>
  </si>
  <si>
    <t>Mobile Braillezeile, Brailledrucker, Flachbettscanner, Adobe Acrobat, Laptop mit Braille-Zeile und Screenreader JAWS ausleihbar</t>
  </si>
  <si>
    <t xml:space="preserve">ZoomText, Fusion, Bildschirmlesegeräte, Flachbettscanner, Adobe Acrobat, Laptop mit Vergrößerungssoftware ZoomText ausleihbar </t>
  </si>
  <si>
    <t>JAWS, VoiceOver, Adobe Acrobat, Stationäre Braillezeile, Flachbettscanner</t>
  </si>
  <si>
    <t>Fusion, Bildschirmlesegeräte, Kameras, Flachbettscanner</t>
  </si>
  <si>
    <t>JAWS, Abbyy Finereader, Stationäre Braillezeilen, Flachbettscanner</t>
  </si>
  <si>
    <t>Fusion, Bildschirmlesegeräte, Abbyy Finereader, Flachbettscanner, Großschrifttastatur</t>
  </si>
  <si>
    <t>Flachbettscanner, Adobe Acrobat</t>
  </si>
  <si>
    <t>Flachbettscanner, Adobe Acrobat, Kameras</t>
  </si>
  <si>
    <t>Adobe Acrobat, Flachbettscanner, Braille-Drucker</t>
  </si>
  <si>
    <t>Adobe Acrobat, Flachbettscanner</t>
  </si>
  <si>
    <t>NVDA, VoiceOver, Adobe Acrobat, stationäre Braillezeilen, Flachbettscanner</t>
  </si>
  <si>
    <t>JAWS, Stationäre Braillezeilen, Braille-Drucker, 3D-Drucker, Flachbettscanner, Abbyy Finereader</t>
  </si>
  <si>
    <t>Bildschirmlupe, ZoomText, Bildschirmlesegeräte, Flachbettscanner, Abbyy Finereader</t>
  </si>
  <si>
    <t>JAWS, Abbyy Finereader, Brailledrucker, Flachbettscanner, stationäre Braillezeile</t>
  </si>
  <si>
    <t>Abbyy Finereader, Bilschirmlesegeräte, Kameras, ZoomText, Flachbettscanner</t>
  </si>
  <si>
    <t>Adobe Acrobat, Flachbettscanner, Kameras, Großschrifttastatur</t>
  </si>
  <si>
    <t>Flachbettscanner</t>
  </si>
  <si>
    <t>Informationen zu Flachbettscannern: 
Flachbettscanner sind Geräte, die gedruckte Seiten scannen, welche anschließend mittels USB-Anschluss oder kabellos an den PC digital übertragen werden. Die gedruckten Inhalte können so digital erfasst werden und z. B. mit einer Vorlesesoftware vorgelesen werden.</t>
  </si>
  <si>
    <t>https://support.microsoft.com/de-de/topic/einrichten-und-verwenden-der-bildschirmlupe-e1330ccd-8d5c-2b3c-d383-fd202808c71a</t>
  </si>
  <si>
    <t>Informationen zur Windows Bildschirmlupe</t>
  </si>
  <si>
    <t>https://helpx.adobe.com/de/document-cloud/help/using-ocr-exportpdf.html</t>
  </si>
  <si>
    <t>Informationen zur OCR-Funktion in Adobe Acrobat</t>
  </si>
  <si>
    <t>https://www.helptech.de/grossschrifttastatur</t>
  </si>
  <si>
    <t>Informationen zu Großschrifttastaturen</t>
  </si>
  <si>
    <t>Sennheiser MobileConnect Station</t>
  </si>
  <si>
    <t>Informationen zu Sennheiser MobileConnect Station:
Bei einer Höranlage von Sennheiser MobileConnect erfolgt die Hörunterstützung über WLAN und das eigene Smartphone. Erforderlich ist die Vorinstallation der Höranlage, Einrichtung von Hörkanälen und die Übertragung über Bluetooth zwischen Headset und Smartphone sowie die Verbindung mit dem WLAN. Eine Übertragung ist campusweit möglich.</t>
  </si>
  <si>
    <t>Amberscript im ILIAS-LMS (automatische Untertitel), Induktionsschleifen in Hörsälen, Sennheiser MobileConnect Station</t>
  </si>
  <si>
    <t>Dragon, ClaroRead, Sennheiser MobileConnect Station in Hörsälen</t>
  </si>
  <si>
    <t>Dragon, Sennheiser MobileConnect Station</t>
  </si>
  <si>
    <t>weitere assistive Technologien für Studierende mit Teilleistungsstörung</t>
  </si>
  <si>
    <r>
      <rPr>
        <b/>
        <sz val="11"/>
        <color theme="1"/>
        <rFont val="Calibri"/>
        <family val="2"/>
        <scheme val="minor"/>
      </rPr>
      <t>Übersicht zu assistiven Technologien an Hochschulen in NRW - Anleitung für die Nutzung der tabellarischen Übersicht:</t>
    </r>
    <r>
      <rPr>
        <sz val="11"/>
        <color theme="1"/>
        <rFont val="Calibri"/>
        <family val="2"/>
        <scheme val="minor"/>
      </rPr>
      <t xml:space="preserve">
</t>
    </r>
    <r>
      <rPr>
        <i/>
        <sz val="11"/>
        <color theme="1"/>
        <rFont val="Calibri"/>
        <family val="2"/>
        <scheme val="minor"/>
      </rPr>
      <t xml:space="preserve">Anleitung für die Nutzung der tabellarischen Übersicht ohne Makros:
Diese Version der tabellarischen Übersicht enthält keine Makros und ist schreibgeschützt. Um Änderungen vorzunehmen, öffnen Sie bitte die tabellarische Übersicht mit Makros und aktivieren Sie die Nutzung unter Datei, Eigenschaften. Die Übersicht besteht aus 6 Tabellenblättern. 
</t>
    </r>
    <r>
      <rPr>
        <b/>
        <sz val="11"/>
        <color theme="1"/>
        <rFont val="Calibri"/>
        <family val="2"/>
        <scheme val="minor"/>
      </rPr>
      <t>1.</t>
    </r>
    <r>
      <rPr>
        <sz val="11"/>
        <color theme="1"/>
        <rFont val="Calibri"/>
        <family val="2"/>
        <scheme val="minor"/>
      </rPr>
      <t xml:space="preserve"> Auf dem ersten Tabellenblatt finden Sie diese </t>
    </r>
    <r>
      <rPr>
        <b/>
        <sz val="11"/>
        <color theme="1"/>
        <rFont val="Calibri"/>
        <family val="2"/>
        <scheme val="minor"/>
      </rPr>
      <t>Anleitung</t>
    </r>
    <r>
      <rPr>
        <sz val="11"/>
        <color theme="1"/>
        <rFont val="Calibri"/>
        <family val="2"/>
        <scheme val="minor"/>
      </rPr>
      <t xml:space="preserve"> zur Nutzung der tabellarischen Übersicht.
</t>
    </r>
    <r>
      <rPr>
        <b/>
        <sz val="11"/>
        <color theme="1"/>
        <rFont val="Calibri"/>
        <family val="2"/>
        <scheme val="minor"/>
      </rPr>
      <t>2.</t>
    </r>
    <r>
      <rPr>
        <sz val="11"/>
        <color theme="1"/>
        <rFont val="Calibri"/>
        <family val="2"/>
        <scheme val="minor"/>
      </rPr>
      <t xml:space="preserve"> Auf dem zweiten finden Sie Informationen über die Verfügbarkeit von Hilfsmitteln für Menschen mit einer </t>
    </r>
    <r>
      <rPr>
        <b/>
        <sz val="11"/>
        <color theme="1"/>
        <rFont val="Calibri"/>
        <family val="2"/>
        <scheme val="minor"/>
      </rPr>
      <t>Sehbeeinträchtigung</t>
    </r>
    <r>
      <rPr>
        <sz val="11"/>
        <color theme="1"/>
        <rFont val="Calibri"/>
        <family val="2"/>
        <scheme val="minor"/>
      </rPr>
      <t xml:space="preserve">. 
</t>
    </r>
    <r>
      <rPr>
        <b/>
        <sz val="11"/>
        <color theme="1"/>
        <rFont val="Calibri"/>
        <family val="2"/>
        <scheme val="minor"/>
      </rPr>
      <t>3.</t>
    </r>
    <r>
      <rPr>
        <sz val="11"/>
        <color theme="1"/>
        <rFont val="Calibri"/>
        <family val="2"/>
        <scheme val="minor"/>
      </rPr>
      <t xml:space="preserve"> Auf dem dritten finden Sie Informationen über die Verfügbarkeit von Hilfsmitteln für Menschen mit einer </t>
    </r>
    <r>
      <rPr>
        <b/>
        <sz val="11"/>
        <color theme="1"/>
        <rFont val="Calibri"/>
        <family val="2"/>
        <scheme val="minor"/>
      </rPr>
      <t>Hörbeeinträchtigung</t>
    </r>
    <r>
      <rPr>
        <sz val="11"/>
        <color theme="1"/>
        <rFont val="Calibri"/>
        <family val="2"/>
        <scheme val="minor"/>
      </rPr>
      <t xml:space="preserve">.
</t>
    </r>
    <r>
      <rPr>
        <b/>
        <sz val="11"/>
        <color theme="1"/>
        <rFont val="Calibri"/>
        <family val="2"/>
        <scheme val="minor"/>
      </rPr>
      <t>4.</t>
    </r>
    <r>
      <rPr>
        <sz val="11"/>
        <color theme="1"/>
        <rFont val="Calibri"/>
        <family val="2"/>
        <scheme val="minor"/>
      </rPr>
      <t xml:space="preserve"> Auf dem vierten finden Sie Informationen über die Verfügbarkeit von Hilfsmitteln für Menschen mit einer </t>
    </r>
    <r>
      <rPr>
        <b/>
        <sz val="11"/>
        <color theme="1"/>
        <rFont val="Calibri"/>
        <family val="2"/>
        <scheme val="minor"/>
      </rPr>
      <t>motorischen Beeinträchtigung</t>
    </r>
    <r>
      <rPr>
        <sz val="11"/>
        <color theme="1"/>
        <rFont val="Calibri"/>
        <family val="2"/>
        <scheme val="minor"/>
      </rPr>
      <t xml:space="preserve">.
</t>
    </r>
    <r>
      <rPr>
        <b/>
        <sz val="11"/>
        <color theme="1"/>
        <rFont val="Calibri"/>
        <family val="2"/>
        <scheme val="minor"/>
      </rPr>
      <t>5.</t>
    </r>
    <r>
      <rPr>
        <sz val="11"/>
        <color theme="1"/>
        <rFont val="Calibri"/>
        <family val="2"/>
        <scheme val="minor"/>
      </rPr>
      <t xml:space="preserve"> Auf dem fünften finden Sie Informationen über die Verfügbarkeit von Hilfsmitteln für Menschen mit einer </t>
    </r>
    <r>
      <rPr>
        <b/>
        <sz val="11"/>
        <color theme="1"/>
        <rFont val="Calibri"/>
        <family val="2"/>
        <scheme val="minor"/>
      </rPr>
      <t>Sprach- und Kommunikationsbeeinträchtigung</t>
    </r>
    <r>
      <rPr>
        <sz val="11"/>
        <color theme="1"/>
        <rFont val="Calibri"/>
        <family val="2"/>
        <scheme val="minor"/>
      </rPr>
      <t xml:space="preserve">. 
</t>
    </r>
    <r>
      <rPr>
        <b/>
        <sz val="11"/>
        <color theme="1"/>
        <rFont val="Calibri"/>
        <family val="2"/>
        <scheme val="minor"/>
      </rPr>
      <t xml:space="preserve">6. </t>
    </r>
    <r>
      <rPr>
        <sz val="11"/>
        <color theme="1"/>
        <rFont val="Calibri"/>
        <family val="2"/>
        <scheme val="minor"/>
      </rPr>
      <t xml:space="preserve">Auf dem sechsten finden Sie assistive Technologien, die </t>
    </r>
    <r>
      <rPr>
        <b/>
        <sz val="11"/>
        <color theme="1"/>
        <rFont val="Calibri"/>
        <family val="2"/>
        <scheme val="minor"/>
      </rPr>
      <t>bedarfsübergreifend</t>
    </r>
    <r>
      <rPr>
        <sz val="11"/>
        <color theme="1"/>
        <rFont val="Calibri"/>
        <family val="2"/>
        <scheme val="minor"/>
      </rPr>
      <t xml:space="preserve"> eingesetzt werden können.
Bei dieser Darstellung handelt es sich um Assistive Technologien, die an den Hochschulen vorhanden sind.
Um innerhalb der Tabellenblätter zu navigieren, deaktivieren Sie die geschützte Ansicht. Dafür betätigen Sie mit der Tastatur die Taste F6 gefolgt von der Tabulatortaste und bestätigen den Dialog mit der Eingabetaste.
Die Navigation kann entweder mittels Scrollen mit einer Maus oder mittels Tastatur erfolgen.
Mithilfe der Pfeiltasten navigieren Sie auf einem Tabellenblatt von links nach rechts oder von oben nach unten.
Die zusammenhängenden Informationen zu einer Kategorie finden Sie untereinander aufgelistet. Dabei gibt es drei Felder, welche Listen zum Ausklappen enthalten (jeweils in den Zeilen 7, 9 und 15). Um eine Auswahl aus diesen Listen mithilfe eines Screenreaders vorzunehmen, kann auf der Tastatur die Alt-Taste + die Pfeiltasten nach oben oder nach unten genutzt werden, gefolgt von der Bestätigung durch die Eingabetaste.
Die Orientierung auf einem Tabellenblatt erfolgt ansonsten mittels Tastatur nur mit den Pfeiltasten. Um von einem Tabellenblatt auf ein anderes zu wechseln kann die  Tastenkombination STRG + Seite auf- oder ab verwendet werden.</t>
    </r>
  </si>
  <si>
    <t>3D-Drucker, Braille-Drucker, mobile &amp; stationäre Braillezeilen, JAWS, Braille-Notizgerät ausleihbar</t>
  </si>
  <si>
    <t>Abbyy Finereader, Tactonom Reader (interaktives Grafiklesegerät), Braillezeilen, Braille-Etikettiergerät, Blindenschriftentwicklungsgerät, Brailleschreibmaschinen, Laptop mit Braile-Zeile und Screenreader JAWS ausleihbar</t>
  </si>
  <si>
    <t>Braille-Etikettiergerät</t>
  </si>
  <si>
    <t>Informationen zu Braille-Etikettiergerät:
Mit einem Braille-Etikettiergerät können Etiketten in Brailleschrift erstellt werden.</t>
  </si>
  <si>
    <t>Kameras, Bildschirmlesegeräte, ZoomText, Flachbettscanner, Leselampen</t>
  </si>
  <si>
    <t>Microsoft Surface Studio 2</t>
  </si>
  <si>
    <t>Tablets</t>
  </si>
  <si>
    <t>ausleihbar an TU Dortmund</t>
  </si>
  <si>
    <t>Informationen zu Microsoft Surface Studio 2:
Das Microsoft Surface ist ein mobiler All-in-one-Computer, welcher je nach Ausstattung der jeweiligen Software für verschiedene Bedarfe eingesetzt und angepasst werden kann.</t>
  </si>
  <si>
    <t>Informationen zu Tablets:
Tablets sind mobile Endgeräte, welche je nach Ausstattung der jeweiligen Software für verschiedene Bedarfe eingesetzt und angepasst werden können.</t>
  </si>
  <si>
    <t>Die grobe tabellarische Übersicht der assistiven Technologien aller einzelnen Hochschulen befindet sich in: A3-R33
Die Matrix, die für jedes Produkt anzeigt, welche Hochschule darüber verfügen, befindet sich in: A34-B130
Die Matrix mit den Kontaktdaten aller Hochschulen befindet sich in: E35-F130
Die Matrix für den Standort der assistiven Technologien an den jeweiligen Hochschulen befindet sich in: C35-D130
Die Matrix für die Produktdaten befindet sich in G35-H130</t>
  </si>
  <si>
    <t>das Braille-Übersetzungsprogramm RTFC</t>
  </si>
  <si>
    <t>Akustische-Verstärkung</t>
  </si>
  <si>
    <t>Untertitel-Software</t>
  </si>
  <si>
    <t>Braille-Etikettiergeräte</t>
  </si>
  <si>
    <t>Blindenschriftentwicklungsgeräte</t>
  </si>
  <si>
    <t>Brailleschreibmaschinen</t>
  </si>
  <si>
    <t>weitere assistive Technologien für Studierende mit motorischer Beeinträchtigung</t>
  </si>
  <si>
    <t>weitere assistive Technologien für Studierende mit Sprachstörung</t>
  </si>
  <si>
    <t>weitere bedarfsübergreifende assistive Technologien für Studierende</t>
  </si>
  <si>
    <t>eine ergonomische Arbeitsumgebung</t>
  </si>
  <si>
    <t>Braille Notizgeräte</t>
  </si>
  <si>
    <t>Laptops mit Braillezeile und Screenreader JAWS</t>
  </si>
  <si>
    <t>Laptops mit Vergrößerungssoftware ZoomText</t>
  </si>
  <si>
    <t>Informationen zu analogen Lupen:
Sehbehinderte Menschen können Lupen nutzen, um schlecht sichtbare Details zu vergrößern und schärfer sehen zu können.</t>
  </si>
  <si>
    <t>FernUniversität Hagen, FH Dortmund, TU Dortmund</t>
  </si>
  <si>
    <t>Für Studierende, die auf Grund einer Sprachstörung nicht sprechen können, können assistive Technologien hilfreich sein, die es ermöglichen, Inhalte zu schreiben und diese dann mittels einer Sprachausgabe vorlesen zu lassen. Dafür können sogennante Text-to-Speech Tools genutzt werden. Auch können grafische Symbole zur Kommunikation eingesetzt werden. Diese sind als Applikationen auf Tablets oder Smartphones installierbar.</t>
  </si>
  <si>
    <t>Für das Vorlesen von Studieninhalten kann unter Windows in Word die kostenfreie Sprachausgabe hilfreich sein. Inhalte auf Apple Geräten können mittels der Bedienungshilfe Voice Over vorgelesen werden. Die kostenpflichtige Vorlesesoftware Claro Read kann im Hochschulkontext eingesetzt werden. Weitere Tools sind geräuschreduzierende Kopfhörer, die über die Höranlage gekoppelt zur Reduzierung von Umgebungsgeräuschen in Hörsälen eingesetzt werden können und Software zum Diktieren von Inhalten, wie Dragon, Diktierfunktion von MS-Office 365.</t>
  </si>
  <si>
    <t>Als bedarfsübergreifend können die assistiven Technologien eingesetzt werden, die beispielsweise sowohl bei Teilleistungsstörung als auch bei einer Schwerhörigkeit hilfreich sein können. Auch die assistiven Technologien, die zwar keine Hilfsmittel sind, jedoch bedarfsübergreifend eingesetzt werden können z. B. als Applikationen, können hilfreich sein.</t>
  </si>
  <si>
    <t>Für Studierende mit motorischer Beeinträchtigung, die ihre Hände nicht bewegen können, ist der Einsatz einer  Spracheingabesoftware, wie Dragon hilfreich. Mit Dragon kann ein PC oder Tablet gesteuert werden. Es können Inhalte diktiert werden, um sie zu verschriftlichen. Die Software ist idividuell anpassbar und kostenpflichtig. Auf Apple-Geräten ist eine Sprachsteuerungsmöglichkeit kostenfrei verfügbar. Die Computersteuerung mittels Spracheingabe erfordert Schulung. Als assistive Technologien können Hilfsmittel, wie Kopf  oder Mundmäuse zur Computersteuerung dienen. Sie werden auf den jeweiligen Bedarf angepasst. Ergonomische Tastaturen, die mit nur einer Hand oder einem Finger bedient werden, können ebenso hilfreich im Studium sein.</t>
  </si>
  <si>
    <t>Für schwerhörige Studierende ist das Schriftdolmetschen für gesprochene Inhalte hilfreich. Auch können mobile akustische Verstärker, um gesprochene Inhalte hören zu können eingesetzt werden. Dafür ist es erforderlich, dass in ein Mikrofon gesprochen wird, welches via Bluetooth an die Hörgeräte gekoppelt ist. Eine Höranlage muss dafür vorab an der Hochschule vorhanden sein. Tools zur Untertitelung von gesprochenen Inhalten in Präsentationen oder Videos sind ebenso hilfreich. Diese Tools sind entweder bereits integriert oder können an der Hochschule zur Verfügung gestellt werden. Tools, wie Amberskript oder Whisper bieten beispielsweise die Möglichkeit, Inhalte hochzuladen und automatische Untertitel zu erstellen. Auch kann im MS-Office 365 die automatische Untertitelfunktion während einer Präsentation aktiviert werden.</t>
  </si>
  <si>
    <t>Für gehörlose Studierende können Inhalte in Gebärdensprache übersetzt werden. Dafür sind geschulte Gebärdensprachdolmetscher*innen erforderlich. Die gesprochenen Inhalte können so zugänglich gemacht werden. Weitere Möglichkeiten zur Erfassung von gesprochenen Inhalten bietet die Untertitelung. Diese ist hilfreich für Videos oder Präsentationen. Tools wie automatische Untertitelungstools Amberskript sind in Lernmanagementsystemen einsetzbar. Für Videoübertragung können automatische Untertitelungstools wie z. B. EVE hilfreich sein.</t>
  </si>
  <si>
    <t>Arbeitsplatz für Studierende mit Sehbehinderung
AVZ I, Endenicher Allee 11-13, 2. OG, Raum 2.003 
Ruhe- und Rückszugsraum / Lern- und Prüfungsraum
AVZ I, Endenicher Allee 11-13, 2. OG, Raum 2.004
(reizreduzierte Arbeitsumgebung vorhanden)</t>
  </si>
  <si>
    <t>Beauftragte für Studierende mit Behinderung 
Marion Becker
studierenmithandicap@uni-bonn.de
0228 73-7306</t>
  </si>
  <si>
    <t xml:space="preserve"> Induktionsschleifen in Hörsälen: Campus Poppelsdorf, Hörsaalzentrum, Hörsäle 1-7</t>
  </si>
  <si>
    <t>Heinrich-Heine Universität, Universität Duisburg-Essen, Rheinische Friedrich-Wilhelms-Universität Bonn, TH Köln, Universität zu Köln, Universität Bielefeld, FH Dortmund, Hochschule Bochum, Westfälische Hochschule, Hochschule für Musik Detmold, FH Südwestfalen</t>
  </si>
  <si>
    <t>Keine Hilfsmittel vorhanden (Anschaffung bei Bedarf möglich, bitte Beratungsstelle kontaktieren)</t>
  </si>
  <si>
    <t>ZAB - Zentrale Anlaufstelle Barrierefrei
Beauftragter für Studierende mit Behinderung oder chronischer Erkrankung
Michael Johannfunke
E-Mail: zab@uni-bielefeld.de
Telefon: +49 521-106-12600</t>
  </si>
  <si>
    <t>https://www.uni-bielefeld.de/einrichtungen/zab/studierende/index.xml</t>
  </si>
  <si>
    <t>Dragon, Spezialtastatur (Finger-Board), Spezialmaus (Trackball), höhenverstellbare Tische</t>
  </si>
  <si>
    <t>Dragon, Spezialmaus (Trackball), höhenverstellbare Tische</t>
  </si>
  <si>
    <t>Dragon, Spezialmäuse (Trackball), höhenverstellbare Tische</t>
  </si>
  <si>
    <t>Kreuztische, ergonomische und Spezialtastaturen und -Mäuse, Dragon, Spezialstühle, höhenverstellbare Tische</t>
  </si>
  <si>
    <t>Dragon, höhenverstellbare Tische</t>
  </si>
  <si>
    <t>Spezialtastaturen, Spezialmäuse, Notebook mit Dragon, höhenverstellbare Tische</t>
  </si>
  <si>
    <t xml:space="preserve">Universität Duisburg-Essen, Universität zu Köln, Universtität Bielefeld, ausleihbar an FH Südwestfalen, Hochschule Düsseldorf, Westfälische Hochschule
</t>
  </si>
  <si>
    <t>Universtität Bielefeld, ausleihbar an FH Südwestfalen, Hochschule Düsseldorf, Westfälische Hochschule</t>
  </si>
  <si>
    <t>Universität Duisburg-Essen, Universität zu Köln, , Universtität Bielefeld, ausleihbar an FH Südwestfalen, Hochschule Düsseldorf, Westfälische Hochschule</t>
  </si>
  <si>
    <t>Beyerdynamic induktive Hörsysteme</t>
  </si>
  <si>
    <t>induktive Hörsysteme von Beyerdynamic</t>
  </si>
  <si>
    <t xml:space="preserve">Informationen zu induktiven Hörsysteme von Beyerdynamic:
Das induktive Hörsystem von Beyerdynamic ist eine technische Einrichtung, mit der Audiosignale wie Musik oder Redebeiträge in Veranstaltungsräumen für schwerhörige Personen zugänglich gemacht werden können. </t>
  </si>
  <si>
    <t>Dragon (Lizenzen über Beratungsstelle Inklusion)</t>
  </si>
  <si>
    <t>in der Bibliothek, seperater Lernraum / Ruheraum (von Beratungsstelle Inklusion, reizreduzierte Arbeitsumgebung vorhanden), Beratungsstelle Inklusion (Ausleihe), ZIM Geräteausleihe</t>
  </si>
  <si>
    <t>Informationen zu Infrarot-Hörhilfe:</t>
  </si>
  <si>
    <r>
      <t>Dr. Andreas Kotthaus (</t>
    </r>
    <r>
      <rPr>
        <i/>
        <sz val="11"/>
        <color theme="1"/>
        <rFont val="Calibri"/>
        <family val="2"/>
        <scheme val="minor"/>
      </rPr>
      <t>Beauftragter für Studierende mit Behinderung oder chronischer Erkrankung</t>
    </r>
    <r>
      <rPr>
        <sz val="11"/>
        <color theme="1"/>
        <rFont val="Calibri"/>
        <family val="2"/>
        <scheme val="minor"/>
      </rPr>
      <t xml:space="preserve">)
Telefon: 0202-439-2607
E-Mail: inklusion@uni-wuppertal.de
Raum: I.14.13
Anschrift: 
Bergische Universität Wuppertal, Beauftragter für Studierende mit Behinderung o. chron. Erkrankung, Gaußstraße 20, 42119 Wuppertal
</t>
    </r>
  </si>
  <si>
    <t>Bergische Universität Wuppertal, Heinrich-Heine Universität, Universität Duisburg-Essen, Universität zu Köln, FH Dortmund, Hochschule Bochum, Westfälische Hochschule, TU Dortmund, FH Südwestfalen, Universität Bielefeld</t>
  </si>
  <si>
    <t>Bergische Universität Wuppertal, Heinrich-Heine Universität, Universität Duisburg-Essen, Rheinische Friedrich-Wilhelms-Universität Bonn, Universität zu Köln, Universität Bielefeld, FH Dortmund, Hochschule Bochum, Hochschule Düsseldorf, TU Dortmund, Universität Bielefeld</t>
  </si>
  <si>
    <t>https://www.hoerkomm.de/infrarot-anlagen.html</t>
  </si>
  <si>
    <t>Infrarot-Hörhilfen</t>
  </si>
  <si>
    <t>Informationen zu Infrarot-Hörhilfen</t>
  </si>
  <si>
    <t>Infrarot-Hörhilfe Anlage (IR Sendeanlage), Mobile Höranlagen (ausleihbar über ZIM Geräteausleihe &amp; Beratungsstelle Inklusion)</t>
  </si>
  <si>
    <t>Keine Hilfsmittel vorhanden</t>
  </si>
  <si>
    <t>Mobile Höranlagen</t>
  </si>
  <si>
    <t>Informationen zu mobilen Höranlagen:
Eine mobile Höranlage ist ein tragbares Gerät, das dazu dient, Schall zu verstärken und die Sprachverständlichkeit für Personen mit Hörbeeinträchtigungen zu verbessern. Diese Systeme bestehen typischerweise aus einem Mikrofon, einem Verstärker und Kopfhörern oder Ohrhörern. Sie können beispielsweise bei Vorträgen, Konferenzen oder anderen Veranstaltungen eingesetzt werden, um Personen mit Hörproblemen die Teilnahme zu erleichtern.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</si>
</sst>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rgb="FF35363F"/>
      <name val="Calibri"/>
      <family val="2"/>
      <scheme val="minor"/>
    </font>
    <font>
      <b/>
      <sz val="11"/>
      <color theme="1"/>
      <name val="Calibri"/>
      <family val="2"/>
      <scheme val="minor"/>
    </font>
    <font>
      <i/>
      <sz val="11"/>
      <color theme="1"/>
      <name val="Calibri"/>
      <family val="2"/>
      <scheme val="minor"/>
    </font>
    <font>
      <sz val="11"/>
      <color rgb="FF000000"/>
      <name val="Calibri"/>
      <family val="2"/>
      <scheme val="minor"/>
    </font>
    <font>
      <u/>
      <sz val="11"/>
      <color theme="1"/>
      <name val="Calibri"/>
      <family val="2"/>
      <scheme val="minor"/>
    </font>
    <font>
      <u/>
      <sz val="11"/>
      <color theme="10"/>
      <name val="Calibri"/>
      <family val="2"/>
      <scheme val="minor"/>
    </font>
    <font>
      <sz val="11"/>
      <color rgb="FFFF0000"/>
      <name val="Calibri"/>
      <family val="2"/>
      <scheme val="minor"/>
    </font>
    <font>
      <u/>
      <sz val="11"/>
      <color rgb="FF0563C1"/>
      <name val="Calibri"/>
      <family val="2"/>
    </font>
    <font>
      <sz val="11"/>
      <color theme="0"/>
      <name val="Calibri"/>
      <family val="2"/>
      <scheme val="minor"/>
    </font>
    <font>
      <sz val="11"/>
      <color rgb="FFFFFFFF"/>
      <name val="Calibri"/>
      <family val="2"/>
      <scheme val="minor"/>
    </font>
    <font>
      <u/>
      <sz val="11"/>
      <color theme="8" tint="-0.249977111117893"/>
      <name val="Calibri"/>
      <family val="2"/>
      <scheme val="minor"/>
    </font>
    <font>
      <b/>
      <u/>
      <sz val="14"/>
      <color theme="1"/>
      <name val="Calibri"/>
      <family val="2"/>
      <scheme val="minor"/>
    </font>
    <font>
      <sz val="11"/>
      <color theme="1"/>
      <name val="Calibri"/>
      <family val="2"/>
    </font>
    <font>
      <u/>
      <sz val="11"/>
      <color theme="4" tint="-0.499984740745262"/>
      <name val="Calibri"/>
      <family val="2"/>
      <scheme val="minor"/>
    </font>
  </fonts>
  <fills count="32">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D8C0EE"/>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EBD8F0"/>
        <bgColor indexed="64"/>
      </patternFill>
    </fill>
    <fill>
      <patternFill patternType="solid">
        <fgColor rgb="FFD0D1E8"/>
        <bgColor indexed="64"/>
      </patternFill>
    </fill>
    <fill>
      <patternFill patternType="solid">
        <fgColor rgb="FFEEEEEE"/>
        <bgColor indexed="64"/>
      </patternFill>
    </fill>
    <fill>
      <patternFill patternType="solid">
        <fgColor rgb="FFE6E6E6"/>
        <bgColor indexed="64"/>
      </patternFill>
    </fill>
    <fill>
      <patternFill patternType="solid">
        <fgColor rgb="FFFFFF00"/>
        <bgColor indexed="64"/>
      </patternFill>
    </fill>
    <fill>
      <patternFill patternType="solid">
        <fgColor rgb="FFFFFF00"/>
        <bgColor rgb="FFF4B084"/>
      </patternFill>
    </fill>
    <fill>
      <patternFill patternType="solid">
        <fgColor theme="8" tint="0.59999389629810485"/>
        <bgColor rgb="FFF4B084"/>
      </patternFill>
    </fill>
    <fill>
      <patternFill patternType="solid">
        <fgColor theme="7" tint="-0.499984740745262"/>
        <bgColor indexed="64"/>
      </patternFill>
    </fill>
    <fill>
      <patternFill patternType="solid">
        <fgColor rgb="FF7030A0"/>
        <bgColor indexed="64"/>
      </patternFill>
    </fill>
    <fill>
      <patternFill patternType="solid">
        <fgColor theme="9" tint="-0.499984740745262"/>
        <bgColor indexed="64"/>
      </patternFill>
    </fill>
    <fill>
      <patternFill patternType="solid">
        <fgColor theme="5" tint="-0.499984740745262"/>
        <bgColor indexed="64"/>
      </patternFill>
    </fill>
    <fill>
      <patternFill patternType="solid">
        <fgColor theme="8" tint="-0.499984740745262"/>
        <bgColor indexed="64"/>
      </patternFill>
    </fill>
    <fill>
      <patternFill patternType="solid">
        <fgColor rgb="FFC6DDEC"/>
        <bgColor indexed="64"/>
      </patternFill>
    </fill>
    <fill>
      <patternFill patternType="solid">
        <fgColor rgb="FFE8E8E8"/>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6"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ck">
        <color indexed="64"/>
      </left>
      <right/>
      <top style="thick">
        <color indexed="64"/>
      </top>
      <bottom style="thick">
        <color indexed="64"/>
      </bottom>
      <diagonal/>
    </border>
  </borders>
  <cellStyleXfs count="2">
    <xf numFmtId="0" fontId="0" fillId="0" borderId="0"/>
    <xf numFmtId="0" fontId="8" fillId="0" borderId="0" applyNumberFormat="0" applyFill="0" applyBorder="0" applyAlignment="0" applyProtection="0"/>
  </cellStyleXfs>
  <cellXfs count="159">
    <xf numFmtId="0" fontId="0" fillId="0" borderId="0" xfId="0"/>
    <xf numFmtId="0" fontId="0" fillId="4" borderId="11" xfId="0" applyFill="1" applyBorder="1" applyAlignment="1">
      <alignment horizontal="left" vertical="top" wrapText="1"/>
    </xf>
    <xf numFmtId="0" fontId="0" fillId="0" borderId="0" xfId="0" applyAlignment="1">
      <alignment vertical="top" wrapText="1"/>
    </xf>
    <xf numFmtId="0" fontId="0" fillId="3" borderId="1" xfId="0" applyFill="1"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horizontal="left" vertical="top" wrapText="1"/>
    </xf>
    <xf numFmtId="0" fontId="0" fillId="8" borderId="1" xfId="0" applyFill="1" applyBorder="1" applyAlignment="1">
      <alignment horizontal="left" vertical="top" wrapText="1"/>
    </xf>
    <xf numFmtId="0" fontId="0" fillId="4" borderId="1" xfId="0" applyFill="1" applyBorder="1" applyAlignment="1">
      <alignment horizontal="left" vertical="top"/>
    </xf>
    <xf numFmtId="0" fontId="0" fillId="9" borderId="1" xfId="0" applyFill="1" applyBorder="1" applyAlignment="1">
      <alignment horizontal="left" vertical="top" wrapText="1"/>
    </xf>
    <xf numFmtId="0" fontId="0" fillId="3" borderId="1" xfId="0" applyFill="1" applyBorder="1" applyAlignment="1">
      <alignment horizontal="left" vertical="top" wrapText="1"/>
    </xf>
    <xf numFmtId="0" fontId="0" fillId="4" borderId="1" xfId="0" applyFill="1" applyBorder="1" applyAlignment="1">
      <alignment horizontal="left" vertical="top" wrapText="1"/>
    </xf>
    <xf numFmtId="0" fontId="0" fillId="2" borderId="1" xfId="0" applyFill="1" applyBorder="1" applyAlignment="1">
      <alignment horizontal="left" vertical="top" wrapText="1"/>
    </xf>
    <xf numFmtId="0" fontId="0" fillId="5" borderId="1" xfId="0" applyFill="1" applyBorder="1" applyAlignment="1">
      <alignment horizontal="left" vertical="top" wrapText="1"/>
    </xf>
    <xf numFmtId="0" fontId="0" fillId="5" borderId="1" xfId="0" applyFill="1" applyBorder="1" applyAlignment="1">
      <alignment vertical="top" wrapText="1"/>
    </xf>
    <xf numFmtId="0" fontId="0" fillId="11" borderId="1" xfId="0" applyFill="1" applyBorder="1" applyAlignment="1">
      <alignment vertical="top" wrapText="1"/>
    </xf>
    <xf numFmtId="0" fontId="0" fillId="6" borderId="1" xfId="0" applyFill="1" applyBorder="1" applyAlignment="1">
      <alignment horizontal="left" vertical="top" wrapText="1"/>
    </xf>
    <xf numFmtId="0" fontId="0" fillId="6" borderId="1" xfId="0" applyFill="1" applyBorder="1" applyAlignment="1">
      <alignment vertical="top" wrapText="1"/>
    </xf>
    <xf numFmtId="0" fontId="0" fillId="10" borderId="0" xfId="0" applyFill="1" applyAlignment="1">
      <alignment vertical="top" wrapText="1"/>
    </xf>
    <xf numFmtId="0" fontId="0" fillId="11" borderId="1" xfId="0" applyFill="1" applyBorder="1" applyAlignment="1">
      <alignment horizontal="left" vertical="top" wrapText="1"/>
    </xf>
    <xf numFmtId="0" fontId="4" fillId="11" borderId="1" xfId="0" applyFont="1" applyFill="1" applyBorder="1" applyAlignment="1">
      <alignment horizontal="left" vertical="top" wrapText="1"/>
    </xf>
    <xf numFmtId="0" fontId="0" fillId="12" borderId="4" xfId="0" applyFill="1" applyBorder="1" applyAlignment="1">
      <alignment vertical="top" wrapText="1"/>
    </xf>
    <xf numFmtId="0" fontId="0" fillId="12" borderId="2" xfId="0" applyFill="1" applyBorder="1" applyAlignment="1">
      <alignment vertical="top" wrapText="1"/>
    </xf>
    <xf numFmtId="0" fontId="0" fillId="0" borderId="1" xfId="0" applyBorder="1"/>
    <xf numFmtId="0" fontId="0" fillId="0" borderId="1" xfId="0" applyBorder="1" applyAlignment="1">
      <alignment horizontal="left" vertical="top"/>
    </xf>
    <xf numFmtId="0" fontId="0" fillId="0" borderId="1" xfId="0" applyBorder="1" applyAlignment="1">
      <alignment horizontal="left"/>
    </xf>
    <xf numFmtId="0" fontId="0" fillId="14" borderId="1" xfId="0" applyFill="1" applyBorder="1" applyAlignment="1">
      <alignment vertical="top" wrapText="1"/>
    </xf>
    <xf numFmtId="0" fontId="0" fillId="13" borderId="1" xfId="0" applyFill="1" applyBorder="1" applyAlignment="1">
      <alignment vertical="top" wrapText="1"/>
    </xf>
    <xf numFmtId="0" fontId="0" fillId="4" borderId="1" xfId="0" applyFill="1" applyBorder="1" applyAlignment="1">
      <alignment vertical="top" wrapText="1"/>
    </xf>
    <xf numFmtId="0" fontId="0" fillId="2" borderId="1" xfId="0" applyFill="1" applyBorder="1" applyAlignment="1">
      <alignment vertical="top" wrapText="1"/>
    </xf>
    <xf numFmtId="0" fontId="0" fillId="4" borderId="2" xfId="0" applyFill="1" applyBorder="1" applyAlignment="1">
      <alignment horizontal="left" vertical="top" wrapText="1"/>
    </xf>
    <xf numFmtId="0" fontId="0" fillId="4" borderId="0" xfId="0" applyFill="1" applyAlignment="1">
      <alignment horizontal="left" vertical="top"/>
    </xf>
    <xf numFmtId="0" fontId="0" fillId="4" borderId="2" xfId="0" applyFill="1" applyBorder="1" applyAlignment="1">
      <alignment horizontal="left" vertical="top"/>
    </xf>
    <xf numFmtId="0" fontId="0" fillId="5" borderId="2" xfId="0" applyFill="1" applyBorder="1" applyAlignment="1">
      <alignment horizontal="left" vertical="top" wrapText="1"/>
    </xf>
    <xf numFmtId="0" fontId="0" fillId="3" borderId="2" xfId="0" applyFill="1" applyBorder="1" applyAlignment="1">
      <alignment horizontal="left" vertical="top" wrapText="1"/>
    </xf>
    <xf numFmtId="0" fontId="0" fillId="2" borderId="2" xfId="0" applyFill="1" applyBorder="1" applyAlignment="1">
      <alignment horizontal="left" vertical="top" wrapText="1"/>
    </xf>
    <xf numFmtId="0" fontId="0" fillId="0" borderId="2" xfId="0" applyBorder="1"/>
    <xf numFmtId="0" fontId="0" fillId="3" borderId="0" xfId="0" applyFill="1"/>
    <xf numFmtId="0" fontId="0" fillId="3" borderId="2" xfId="0" applyFill="1" applyBorder="1"/>
    <xf numFmtId="0" fontId="0" fillId="3" borderId="9" xfId="0" applyFill="1" applyBorder="1"/>
    <xf numFmtId="0" fontId="0" fillId="3" borderId="11" xfId="0" applyFill="1" applyBorder="1"/>
    <xf numFmtId="0" fontId="0" fillId="0" borderId="2" xfId="0" applyBorder="1" applyAlignment="1">
      <alignment horizontal="left"/>
    </xf>
    <xf numFmtId="0" fontId="0" fillId="5" borderId="0" xfId="0" applyFill="1" applyAlignment="1">
      <alignment horizontal="left"/>
    </xf>
    <xf numFmtId="0" fontId="0" fillId="5" borderId="11" xfId="0" applyFill="1" applyBorder="1" applyAlignment="1">
      <alignment horizontal="left"/>
    </xf>
    <xf numFmtId="0" fontId="0" fillId="2" borderId="0" xfId="0" applyFill="1"/>
    <xf numFmtId="0" fontId="7" fillId="2" borderId="11" xfId="0" applyFont="1" applyFill="1" applyBorder="1"/>
    <xf numFmtId="0" fontId="0" fillId="2" borderId="11" xfId="0" applyFill="1" applyBorder="1"/>
    <xf numFmtId="0" fontId="1" fillId="6" borderId="1" xfId="0" applyFont="1" applyFill="1" applyBorder="1" applyAlignment="1">
      <alignment vertical="top" wrapText="1"/>
    </xf>
    <xf numFmtId="0" fontId="0" fillId="14" borderId="1" xfId="0" applyFill="1" applyBorder="1" applyAlignment="1">
      <alignment horizontal="left" vertical="top" wrapText="1"/>
    </xf>
    <xf numFmtId="0" fontId="0" fillId="13" borderId="1" xfId="0" applyFill="1" applyBorder="1" applyAlignment="1">
      <alignment horizontal="left" vertical="top" wrapText="1"/>
    </xf>
    <xf numFmtId="0" fontId="0" fillId="8" borderId="1" xfId="0" applyFill="1" applyBorder="1" applyAlignment="1">
      <alignment vertical="top" wrapText="1"/>
    </xf>
    <xf numFmtId="0" fontId="6" fillId="3" borderId="1" xfId="1" applyFont="1" applyFill="1" applyBorder="1" applyAlignment="1">
      <alignment vertical="top" wrapText="1"/>
    </xf>
    <xf numFmtId="0" fontId="0" fillId="15" borderId="1" xfId="0" applyFill="1" applyBorder="1" applyAlignment="1">
      <alignment horizontal="left" vertical="top" wrapText="1"/>
    </xf>
    <xf numFmtId="0" fontId="0" fillId="15" borderId="0" xfId="0" applyFill="1"/>
    <xf numFmtId="0" fontId="0" fillId="15" borderId="1" xfId="0" applyFill="1" applyBorder="1" applyAlignment="1">
      <alignment vertical="top" wrapText="1"/>
    </xf>
    <xf numFmtId="0" fontId="0" fillId="15" borderId="0" xfId="0" applyFill="1" applyAlignment="1">
      <alignment horizontal="left" vertical="top" wrapText="1"/>
    </xf>
    <xf numFmtId="0" fontId="6" fillId="15" borderId="0" xfId="1" applyFont="1" applyFill="1" applyBorder="1" applyAlignment="1">
      <alignment horizontal="left" vertical="center"/>
    </xf>
    <xf numFmtId="0" fontId="0" fillId="16" borderId="1" xfId="0" applyFill="1" applyBorder="1" applyAlignment="1">
      <alignment vertical="top" wrapText="1"/>
    </xf>
    <xf numFmtId="0" fontId="6" fillId="4" borderId="1" xfId="1" applyFont="1" applyFill="1" applyBorder="1" applyAlignment="1">
      <alignment horizontal="left" vertical="top" wrapText="1"/>
    </xf>
    <xf numFmtId="0" fontId="6" fillId="2" borderId="1" xfId="1" applyFont="1" applyFill="1" applyBorder="1" applyAlignment="1">
      <alignment horizontal="left" vertical="top" wrapText="1"/>
    </xf>
    <xf numFmtId="0" fontId="6" fillId="3" borderId="1" xfId="1" applyFont="1" applyFill="1" applyBorder="1" applyAlignment="1">
      <alignment horizontal="left" vertical="top" wrapText="1"/>
    </xf>
    <xf numFmtId="0" fontId="6" fillId="5" borderId="1" xfId="1" applyFont="1" applyFill="1" applyBorder="1" applyAlignment="1">
      <alignment horizontal="left" vertical="top" wrapText="1"/>
    </xf>
    <xf numFmtId="0" fontId="0" fillId="16" borderId="1" xfId="0" applyFill="1" applyBorder="1" applyAlignment="1">
      <alignment wrapText="1"/>
    </xf>
    <xf numFmtId="0" fontId="0" fillId="17" borderId="1" xfId="0" applyFill="1" applyBorder="1" applyAlignment="1">
      <alignment horizontal="left" vertical="top" wrapText="1"/>
    </xf>
    <xf numFmtId="0" fontId="0" fillId="18" borderId="7" xfId="0" applyFill="1" applyBorder="1" applyAlignment="1">
      <alignment horizontal="center" vertical="top" wrapText="1"/>
    </xf>
    <xf numFmtId="0" fontId="0" fillId="18" borderId="1" xfId="0" applyFill="1" applyBorder="1" applyAlignment="1">
      <alignment horizontal="center" vertical="top" wrapText="1"/>
    </xf>
    <xf numFmtId="0" fontId="0" fillId="18" borderId="6" xfId="0" applyFill="1" applyBorder="1" applyAlignment="1">
      <alignment horizontal="left" vertical="top" wrapText="1"/>
    </xf>
    <xf numFmtId="0" fontId="0" fillId="18" borderId="7" xfId="0" applyFill="1" applyBorder="1" applyAlignment="1">
      <alignment horizontal="left" vertical="top" wrapText="1"/>
    </xf>
    <xf numFmtId="0" fontId="0" fillId="18" borderId="1" xfId="0" applyFill="1" applyBorder="1" applyAlignment="1">
      <alignment horizontal="left" vertical="top" wrapText="1"/>
    </xf>
    <xf numFmtId="0" fontId="0" fillId="18" borderId="1" xfId="0" applyFill="1" applyBorder="1" applyAlignment="1">
      <alignment vertical="top" wrapText="1"/>
    </xf>
    <xf numFmtId="0" fontId="0" fillId="18" borderId="1" xfId="0" applyFill="1" applyBorder="1" applyAlignment="1">
      <alignment horizontal="center" vertical="top"/>
    </xf>
    <xf numFmtId="0" fontId="0" fillId="18" borderId="2" xfId="0" applyFill="1" applyBorder="1" applyAlignment="1">
      <alignment vertical="top" wrapText="1"/>
    </xf>
    <xf numFmtId="0" fontId="0" fillId="18" borderId="2" xfId="0" applyFill="1" applyBorder="1" applyAlignment="1">
      <alignment horizontal="left" vertical="top" wrapText="1"/>
    </xf>
    <xf numFmtId="0" fontId="0" fillId="18" borderId="3" xfId="0" applyFill="1" applyBorder="1" applyAlignment="1">
      <alignment horizontal="left" vertical="top" wrapText="1"/>
    </xf>
    <xf numFmtId="0" fontId="0" fillId="18" borderId="11" xfId="0" applyFill="1" applyBorder="1" applyAlignment="1">
      <alignment horizontal="left" vertical="top" wrapText="1"/>
    </xf>
    <xf numFmtId="0" fontId="0" fillId="18" borderId="10" xfId="0" applyFill="1" applyBorder="1" applyAlignment="1">
      <alignment horizontal="left" vertical="top" wrapText="1"/>
    </xf>
    <xf numFmtId="0" fontId="0" fillId="18" borderId="9" xfId="0" applyFill="1" applyBorder="1" applyAlignment="1">
      <alignment horizontal="left" vertical="top" wrapText="1"/>
    </xf>
    <xf numFmtId="0" fontId="0" fillId="18" borderId="1" xfId="0" applyFill="1" applyBorder="1" applyAlignment="1">
      <alignment horizontal="center" vertical="center"/>
    </xf>
    <xf numFmtId="0" fontId="0" fillId="19" borderId="1" xfId="0" applyFill="1" applyBorder="1" applyAlignment="1">
      <alignment vertical="top" wrapText="1"/>
    </xf>
    <xf numFmtId="0" fontId="8" fillId="3" borderId="1" xfId="1" applyFill="1" applyBorder="1" applyAlignment="1">
      <alignment vertical="top" wrapText="1"/>
    </xf>
    <xf numFmtId="0" fontId="9" fillId="22" borderId="8" xfId="0" applyFont="1" applyFill="1" applyBorder="1" applyAlignment="1" applyProtection="1">
      <alignment horizontal="left" vertical="top" wrapText="1"/>
      <protection locked="0"/>
    </xf>
    <xf numFmtId="0" fontId="10" fillId="22" borderId="8" xfId="0" applyFont="1" applyFill="1" applyBorder="1" applyAlignment="1" applyProtection="1">
      <alignment horizontal="left" vertical="top" wrapText="1"/>
      <protection locked="0"/>
    </xf>
    <xf numFmtId="0" fontId="10" fillId="23" borderId="8" xfId="0" applyFont="1" applyFill="1" applyBorder="1" applyAlignment="1" applyProtection="1">
      <alignment vertical="top" wrapText="1"/>
      <protection locked="0"/>
    </xf>
    <xf numFmtId="0" fontId="10" fillId="24" borderId="8" xfId="0" applyFont="1" applyFill="1" applyBorder="1" applyAlignment="1" applyProtection="1">
      <alignment vertical="top" wrapText="1"/>
      <protection locked="0"/>
    </xf>
    <xf numFmtId="0" fontId="10" fillId="24" borderId="8" xfId="0" applyFont="1" applyFill="1" applyBorder="1" applyAlignment="1" applyProtection="1">
      <alignment horizontal="left" vertical="top" wrapText="1"/>
      <protection locked="0"/>
    </xf>
    <xf numFmtId="0" fontId="10" fillId="25" borderId="8" xfId="0" applyFont="1" applyFill="1" applyBorder="1" applyAlignment="1" applyProtection="1">
      <alignment vertical="top" wrapText="1"/>
      <protection locked="0"/>
    </xf>
    <xf numFmtId="0" fontId="10" fillId="25" borderId="12" xfId="0" applyFont="1" applyFill="1" applyBorder="1" applyAlignment="1" applyProtection="1">
      <alignment vertical="top" wrapText="1"/>
      <protection locked="0"/>
    </xf>
    <xf numFmtId="0" fontId="10" fillId="25" borderId="8" xfId="0" applyFont="1" applyFill="1" applyBorder="1" applyAlignment="1" applyProtection="1">
      <alignment horizontal="left" vertical="top" wrapText="1"/>
      <protection locked="0"/>
    </xf>
    <xf numFmtId="0" fontId="10" fillId="26" borderId="8" xfId="0" applyFont="1" applyFill="1" applyBorder="1" applyAlignment="1" applyProtection="1">
      <alignment vertical="top" wrapText="1"/>
      <protection locked="0"/>
    </xf>
    <xf numFmtId="0" fontId="10" fillId="26" borderId="8" xfId="0" applyFont="1" applyFill="1" applyBorder="1" applyAlignment="1" applyProtection="1">
      <alignment horizontal="left" vertical="top" wrapText="1"/>
      <protection locked="0"/>
    </xf>
    <xf numFmtId="0" fontId="10" fillId="23" borderId="8" xfId="0" applyFont="1" applyFill="1" applyBorder="1" applyAlignment="1" applyProtection="1">
      <alignment horizontal="left" vertical="top" wrapText="1"/>
      <protection locked="0"/>
    </xf>
    <xf numFmtId="0" fontId="0" fillId="12" borderId="5" xfId="0" applyFill="1" applyBorder="1" applyAlignment="1">
      <alignment vertical="top" wrapText="1"/>
    </xf>
    <xf numFmtId="0" fontId="0" fillId="27" borderId="1" xfId="0" applyFill="1" applyBorder="1" applyAlignment="1">
      <alignment vertical="top" wrapText="1"/>
    </xf>
    <xf numFmtId="0" fontId="0" fillId="27" borderId="1" xfId="0" applyFill="1" applyBorder="1" applyAlignment="1">
      <alignment horizontal="left" vertical="top" wrapText="1"/>
    </xf>
    <xf numFmtId="0" fontId="8" fillId="27" borderId="1" xfId="1" applyFill="1" applyBorder="1" applyAlignment="1">
      <alignment horizontal="left" vertical="top" wrapText="1"/>
    </xf>
    <xf numFmtId="0" fontId="8" fillId="27" borderId="1" xfId="1" applyFill="1" applyBorder="1" applyAlignment="1">
      <alignment vertical="top" wrapText="1"/>
    </xf>
    <xf numFmtId="0" fontId="0" fillId="28" borderId="1" xfId="0" applyFill="1" applyBorder="1" applyAlignment="1">
      <alignment vertical="top" wrapText="1"/>
    </xf>
    <xf numFmtId="0" fontId="0" fillId="28" borderId="1" xfId="0" applyFill="1" applyBorder="1" applyAlignment="1">
      <alignment horizontal="left" vertical="top" wrapText="1"/>
    </xf>
    <xf numFmtId="0" fontId="0" fillId="29" borderId="1" xfId="0" applyFill="1" applyBorder="1" applyAlignment="1">
      <alignment vertical="top" wrapText="1"/>
    </xf>
    <xf numFmtId="0" fontId="0" fillId="29" borderId="1" xfId="0" applyFill="1" applyBorder="1" applyAlignment="1">
      <alignment horizontal="left" vertical="top" wrapText="1"/>
    </xf>
    <xf numFmtId="0" fontId="0" fillId="30" borderId="1" xfId="0" applyFill="1" applyBorder="1" applyAlignment="1">
      <alignment vertical="top" wrapText="1"/>
    </xf>
    <xf numFmtId="0" fontId="11" fillId="4" borderId="1" xfId="0" applyFont="1" applyFill="1" applyBorder="1" applyAlignment="1">
      <alignment horizontal="left" vertical="top" wrapText="1"/>
    </xf>
    <xf numFmtId="0" fontId="11" fillId="15" borderId="1" xfId="0" applyFont="1" applyFill="1" applyBorder="1" applyAlignment="1">
      <alignment horizontal="left" vertical="top" wrapText="1"/>
    </xf>
    <xf numFmtId="0" fontId="11" fillId="2" borderId="1" xfId="0" applyFont="1" applyFill="1" applyBorder="1" applyAlignment="1">
      <alignment horizontal="left" vertical="top" wrapText="1"/>
    </xf>
    <xf numFmtId="0" fontId="11" fillId="3" borderId="1" xfId="0" applyFont="1" applyFill="1" applyBorder="1" applyAlignment="1">
      <alignment horizontal="left" vertical="top" wrapText="1"/>
    </xf>
    <xf numFmtId="0" fontId="11" fillId="5" borderId="1" xfId="0" applyFont="1" applyFill="1" applyBorder="1" applyAlignment="1">
      <alignment horizontal="left" vertical="top" wrapText="1"/>
    </xf>
    <xf numFmtId="0" fontId="0" fillId="0" borderId="0" xfId="0" applyAlignment="1">
      <alignment wrapText="1"/>
    </xf>
    <xf numFmtId="0" fontId="0" fillId="0" borderId="1" xfId="0" applyBorder="1" applyAlignment="1">
      <alignment vertical="top" wrapText="1"/>
    </xf>
    <xf numFmtId="0" fontId="0" fillId="18" borderId="1" xfId="0"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15" borderId="1" xfId="0" applyFont="1" applyFill="1" applyBorder="1" applyAlignment="1">
      <alignment horizontal="center" vertical="center" wrapText="1"/>
    </xf>
    <xf numFmtId="0" fontId="0" fillId="21" borderId="1" xfId="0" applyFill="1" applyBorder="1" applyAlignment="1">
      <alignment vertical="top" wrapText="1"/>
    </xf>
    <xf numFmtId="0" fontId="0" fillId="20" borderId="1" xfId="0" applyFill="1" applyBorder="1" applyAlignment="1">
      <alignment horizontal="left" vertical="top" wrapText="1"/>
    </xf>
    <xf numFmtId="0" fontId="0" fillId="0" borderId="1" xfId="0" applyBorder="1" applyAlignment="1">
      <alignment horizontal="left" vertical="top" wrapText="1"/>
    </xf>
    <xf numFmtId="0" fontId="14" fillId="15" borderId="1" xfId="1" applyFont="1" applyFill="1" applyBorder="1" applyAlignment="1">
      <alignment horizontal="left" vertical="top" wrapText="1"/>
    </xf>
    <xf numFmtId="0" fontId="5" fillId="4" borderId="0" xfId="0" applyFont="1" applyFill="1"/>
    <xf numFmtId="0" fontId="0" fillId="31" borderId="1" xfId="0" applyFill="1" applyBorder="1" applyAlignment="1">
      <alignment vertical="top" wrapText="1"/>
    </xf>
    <xf numFmtId="0" fontId="8" fillId="11" borderId="1" xfId="1" applyFill="1" applyBorder="1" applyAlignment="1">
      <alignment vertical="top" wrapText="1"/>
    </xf>
    <xf numFmtId="0" fontId="13" fillId="8" borderId="1" xfId="1" applyFont="1" applyFill="1" applyBorder="1" applyAlignment="1">
      <alignment vertical="top" wrapText="1"/>
    </xf>
    <xf numFmtId="0" fontId="13" fillId="30" borderId="1" xfId="1" applyFont="1" applyFill="1" applyBorder="1" applyAlignment="1">
      <alignment vertical="top" wrapText="1"/>
    </xf>
    <xf numFmtId="0" fontId="0" fillId="4" borderId="0" xfId="0" applyFill="1" applyAlignment="1">
      <alignment vertical="top" wrapText="1"/>
    </xf>
    <xf numFmtId="0" fontId="0" fillId="7" borderId="7" xfId="0" applyFill="1" applyBorder="1" applyAlignment="1">
      <alignment vertical="top" wrapText="1"/>
    </xf>
    <xf numFmtId="0" fontId="0" fillId="5" borderId="7" xfId="0" applyFill="1" applyBorder="1" applyAlignment="1">
      <alignment vertical="top" wrapText="1"/>
    </xf>
    <xf numFmtId="0" fontId="0" fillId="27" borderId="7" xfId="0" applyFill="1" applyBorder="1" applyAlignment="1">
      <alignment vertical="top" wrapText="1"/>
    </xf>
    <xf numFmtId="0" fontId="0" fillId="28" borderId="7" xfId="0" applyFill="1" applyBorder="1" applyAlignment="1">
      <alignment vertical="top" wrapText="1"/>
    </xf>
    <xf numFmtId="0" fontId="0" fillId="30" borderId="7" xfId="0" applyFill="1" applyBorder="1" applyAlignment="1">
      <alignment vertical="top" wrapText="1"/>
    </xf>
    <xf numFmtId="0" fontId="0" fillId="7" borderId="0" xfId="0" applyFill="1" applyAlignment="1">
      <alignment vertical="top" wrapText="1"/>
    </xf>
    <xf numFmtId="0" fontId="0" fillId="7" borderId="4" xfId="0" applyFill="1" applyBorder="1" applyAlignment="1">
      <alignment vertical="top" wrapText="1"/>
    </xf>
    <xf numFmtId="0" fontId="0" fillId="4" borderId="11" xfId="0" applyFill="1" applyBorder="1" applyAlignment="1">
      <alignment horizontal="left" vertical="top" wrapText="1"/>
    </xf>
    <xf numFmtId="0" fontId="0" fillId="18" borderId="1" xfId="0" applyFill="1" applyBorder="1" applyAlignment="1">
      <alignment horizontal="center" vertical="top" wrapText="1"/>
    </xf>
    <xf numFmtId="0" fontId="0" fillId="4" borderId="0" xfId="0" applyFill="1" applyAlignment="1">
      <alignment horizontal="left" vertical="top" wrapText="1"/>
    </xf>
    <xf numFmtId="0" fontId="0" fillId="18" borderId="7" xfId="0" applyFill="1" applyBorder="1" applyAlignment="1">
      <alignment horizontal="center" vertical="top" wrapText="1"/>
    </xf>
    <xf numFmtId="0" fontId="0" fillId="18" borderId="6" xfId="0" applyFill="1" applyBorder="1" applyAlignment="1">
      <alignment horizontal="center" vertical="top" wrapText="1"/>
    </xf>
    <xf numFmtId="0" fontId="0" fillId="18" borderId="2" xfId="0" applyFill="1" applyBorder="1" applyAlignment="1">
      <alignment horizontal="center" vertical="top" wrapText="1"/>
    </xf>
    <xf numFmtId="0" fontId="0" fillId="18" borderId="11" xfId="0" applyFill="1" applyBorder="1" applyAlignment="1">
      <alignment horizontal="center" vertical="top" wrapText="1"/>
    </xf>
    <xf numFmtId="0" fontId="0" fillId="18" borderId="10" xfId="0" applyFill="1" applyBorder="1" applyAlignment="1">
      <alignment horizontal="center" vertical="top" wrapText="1"/>
    </xf>
    <xf numFmtId="0" fontId="0" fillId="18" borderId="9" xfId="0" applyFill="1" applyBorder="1" applyAlignment="1">
      <alignment horizontal="center" vertical="top" wrapText="1"/>
    </xf>
    <xf numFmtId="0" fontId="0" fillId="18" borderId="3" xfId="0" applyFill="1" applyBorder="1" applyAlignment="1">
      <alignment horizontal="center" vertical="top" wrapText="1"/>
    </xf>
    <xf numFmtId="0" fontId="0" fillId="3" borderId="1" xfId="0" applyFill="1" applyBorder="1" applyAlignment="1">
      <alignment horizontal="center" vertical="top" wrapText="1"/>
    </xf>
    <xf numFmtId="0" fontId="0" fillId="5" borderId="1" xfId="0" applyFill="1" applyBorder="1" applyAlignment="1">
      <alignment horizontal="center" vertical="top" wrapText="1"/>
    </xf>
    <xf numFmtId="0" fontId="0" fillId="14" borderId="1" xfId="0" applyFill="1" applyBorder="1" applyAlignment="1">
      <alignment horizontal="center" vertical="top" wrapText="1"/>
    </xf>
    <xf numFmtId="0" fontId="0" fillId="27" borderId="1" xfId="0" applyFill="1" applyBorder="1" applyAlignment="1">
      <alignment horizontal="center" vertical="top" wrapText="1"/>
    </xf>
    <xf numFmtId="0" fontId="0" fillId="4" borderId="1" xfId="0" applyFill="1" applyBorder="1" applyAlignment="1">
      <alignment horizontal="center" vertical="top" wrapText="1"/>
    </xf>
    <xf numFmtId="0" fontId="0" fillId="6" borderId="1" xfId="0" applyFill="1" applyBorder="1" applyAlignment="1">
      <alignment horizontal="center" vertical="top" wrapText="1"/>
    </xf>
    <xf numFmtId="0" fontId="0" fillId="11" borderId="1" xfId="0" applyFill="1" applyBorder="1" applyAlignment="1">
      <alignment horizontal="center" vertical="top" wrapText="1"/>
    </xf>
    <xf numFmtId="0" fontId="0" fillId="16" borderId="1" xfId="0" applyFill="1" applyBorder="1" applyAlignment="1">
      <alignment horizontal="center" vertical="top" wrapText="1"/>
    </xf>
    <xf numFmtId="0" fontId="0" fillId="2" borderId="1" xfId="0" applyFill="1" applyBorder="1" applyAlignment="1">
      <alignment horizontal="center" vertical="top" wrapText="1"/>
    </xf>
    <xf numFmtId="0" fontId="0" fillId="29" borderId="1" xfId="0" applyFill="1" applyBorder="1" applyAlignment="1">
      <alignment horizontal="center" vertical="top" wrapText="1"/>
    </xf>
    <xf numFmtId="0" fontId="0" fillId="28" borderId="1" xfId="0" applyFill="1" applyBorder="1" applyAlignment="1">
      <alignment horizontal="center" vertical="top" wrapText="1"/>
    </xf>
    <xf numFmtId="0" fontId="0" fillId="8" borderId="1" xfId="0" applyFill="1" applyBorder="1" applyAlignment="1">
      <alignment horizontal="center" vertical="top" wrapText="1"/>
    </xf>
    <xf numFmtId="0" fontId="0" fillId="14" borderId="2" xfId="0" applyFill="1" applyBorder="1" applyAlignment="1">
      <alignment horizontal="center" vertical="top" wrapText="1"/>
    </xf>
    <xf numFmtId="0" fontId="0" fillId="14" borderId="4" xfId="0" applyFill="1" applyBorder="1" applyAlignment="1">
      <alignment horizontal="center" vertical="top" wrapText="1"/>
    </xf>
    <xf numFmtId="0" fontId="0" fillId="7" borderId="1" xfId="0" applyFill="1" applyBorder="1" applyAlignment="1">
      <alignment horizontal="center" vertical="top" wrapText="1"/>
    </xf>
    <xf numFmtId="0" fontId="0" fillId="13" borderId="1" xfId="0" applyFill="1" applyBorder="1" applyAlignment="1">
      <alignment horizontal="center" vertical="top" wrapText="1"/>
    </xf>
  </cellXfs>
  <cellStyles count="2">
    <cellStyle name="Link" xfId="1" builtinId="8"/>
    <cellStyle name="Standard" xfId="0" builtinId="0"/>
  </cellStyles>
  <dxfs count="21">
    <dxf>
      <font>
        <u val="none"/>
        <color theme="1"/>
      </font>
    </dxf>
    <dxf>
      <font>
        <u val="none"/>
        <color theme="1"/>
      </font>
    </dxf>
    <dxf>
      <font>
        <u val="none"/>
        <color theme="1"/>
      </font>
    </dxf>
    <dxf>
      <font>
        <u val="none"/>
        <color theme="1"/>
      </font>
    </dxf>
    <dxf>
      <font>
        <u val="none"/>
        <color theme="1"/>
      </font>
    </dxf>
    <dxf>
      <font>
        <u val="none"/>
        <color theme="1"/>
      </font>
    </dxf>
    <dxf>
      <font>
        <u val="none"/>
        <color theme="1"/>
      </font>
    </dxf>
    <dxf>
      <font>
        <u val="none"/>
        <color theme="1"/>
      </font>
    </dxf>
    <dxf>
      <font>
        <u val="none"/>
        <color theme="1"/>
      </font>
    </dxf>
    <dxf>
      <font>
        <u val="none"/>
        <color theme="1"/>
      </font>
    </dxf>
    <dxf>
      <font>
        <u val="none"/>
        <color theme="1"/>
      </font>
    </dxf>
    <dxf>
      <font>
        <u val="none"/>
        <color theme="1"/>
      </font>
    </dxf>
    <dxf>
      <font>
        <u val="none"/>
        <color theme="1"/>
      </font>
    </dxf>
    <dxf>
      <font>
        <u val="none"/>
        <color theme="1"/>
      </font>
    </dxf>
    <dxf>
      <font>
        <u val="none"/>
        <color theme="1"/>
      </font>
    </dxf>
    <dxf>
      <font>
        <u val="none"/>
        <color theme="1"/>
      </font>
    </dxf>
    <dxf>
      <font>
        <u val="none"/>
        <color theme="1"/>
      </font>
    </dxf>
    <dxf>
      <font>
        <strike val="0"/>
        <u val="none"/>
        <color theme="1"/>
      </font>
    </dxf>
    <dxf>
      <font>
        <u val="none"/>
        <color theme="1"/>
      </font>
    </dxf>
    <dxf>
      <font>
        <u val="none"/>
        <color theme="1"/>
      </font>
    </dxf>
    <dxf>
      <font>
        <u val="none"/>
        <color theme="1"/>
      </font>
    </dxf>
  </dxfs>
  <tableStyles count="0" defaultTableStyle="TableStyleMedium2" defaultPivotStyle="PivotStyleLight16"/>
  <colors>
    <mruColors>
      <color rgb="FFE8E8E8"/>
      <color rgb="FFEBD8F0"/>
      <color rgb="FFC6DDEC"/>
      <color rgb="FFA1C6DF"/>
      <color rgb="FF85B5D5"/>
      <color rgb="FFFFFFFF"/>
      <color rgb="FFC39BE1"/>
      <color rgb="FFE6E6E6"/>
      <color rgb="FFDEDEDE"/>
      <color rgb="FFDBDB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3" Type="http://schemas.openxmlformats.org/officeDocument/2006/relationships/hyperlink" Target="https://www.hs-niederrhein.de/studieren-mit-beeintraechtigung/" TargetMode="External"/><Relationship Id="rId18" Type="http://schemas.openxmlformats.org/officeDocument/2006/relationships/hyperlink" Target="https://www.rwth-aachen.de/cms/root/studium/Beratung-Hilfe/Studium-mit-Handicap/~kckp/Beauftragte-fuer-inklusives-Studium/?allou=1" TargetMode="External"/><Relationship Id="rId26" Type="http://schemas.openxmlformats.org/officeDocument/2006/relationships/hyperlink" Target="https://inklusive.uni-siegen.de/buero/" TargetMode="External"/><Relationship Id="rId39" Type="http://schemas.openxmlformats.org/officeDocument/2006/relationships/hyperlink" Target="https://openai.com/research/whisper" TargetMode="External"/><Relationship Id="rId21" Type="http://schemas.openxmlformats.org/officeDocument/2006/relationships/hyperlink" Target="https://dobus.zhb.tu-dortmund.de/dobus/" TargetMode="External"/><Relationship Id="rId34" Type="http://schemas.openxmlformats.org/officeDocument/2006/relationships/hyperlink" Target="https://www.rehadat.de/suche/?q=Induktionsschleifen" TargetMode="External"/><Relationship Id="rId42" Type="http://schemas.openxmlformats.org/officeDocument/2006/relationships/hyperlink" Target="https://support.microsoft.com/de-de/topic/barrierefreiheitstools-f%C3%BCr-mobilit%C3%A4t-19ff5a45-2d68-4306-9602-05c0aa967c9f" TargetMode="External"/><Relationship Id="rId47" Type="http://schemas.openxmlformats.org/officeDocument/2006/relationships/hyperlink" Target="https://helpx.adobe.com/de/document-cloud/help/using-ocr-exportpdf.html" TargetMode="External"/><Relationship Id="rId7" Type="http://schemas.openxmlformats.org/officeDocument/2006/relationships/hyperlink" Target="https://www.fernuni-hagen.de/universitaet/aktuelles/2023/06/neue-ansprechpartnerin-fuer-studierende-mit-behinderung.shtml" TargetMode="External"/><Relationship Id="rId2" Type="http://schemas.openxmlformats.org/officeDocument/2006/relationships/hyperlink" Target="https://www.fh-aachen.de/studium/studieren/unterstuetzung-fuer-studierende/studieren-mit-beeintraechtigung" TargetMode="External"/><Relationship Id="rId16" Type="http://schemas.openxmlformats.org/officeDocument/2006/relationships/hyperlink" Target="https://www.uni-bonn.de/de/studium/beratung-und-service/studieren-mit-handicap/studieren-mit-handicap" TargetMode="External"/><Relationship Id="rId29" Type="http://schemas.openxmlformats.org/officeDocument/2006/relationships/hyperlink" Target="https://www.freedomsci.de/serv01.htm" TargetMode="External"/><Relationship Id="rId11" Type="http://schemas.openxmlformats.org/officeDocument/2006/relationships/hyperlink" Target="https://www.hfm-detmold.de/studium/studierendenservice/studienberatung/" TargetMode="External"/><Relationship Id="rId24" Type="http://schemas.openxmlformats.org/officeDocument/2006/relationships/hyperlink" Target="https://www.uni-muenster.de/studium/hilfeundberatung/studiummitbeeintraechtigung/index.html" TargetMode="External"/><Relationship Id="rId32" Type="http://schemas.openxmlformats.org/officeDocument/2006/relationships/hyperlink" Target="https://de-de.sennheiser.com/mobileconnect-app" TargetMode="External"/><Relationship Id="rId37" Type="http://schemas.openxmlformats.org/officeDocument/2006/relationships/hyperlink" Target="https://www.3d-grenzenlos.de/magazin/thema/3d-druck-fuer-menschen-mit-beeintraechtigung/" TargetMode="External"/><Relationship Id="rId40" Type="http://schemas.openxmlformats.org/officeDocument/2006/relationships/hyperlink" Target="https://support.microsoft.com/de-de/topic/barrierefreiheitstools-f%C3%BCr-das-sehen-b3c57606-e0af-46d2-97b4-fa6b5fba4fa1" TargetMode="External"/><Relationship Id="rId45" Type="http://schemas.openxmlformats.org/officeDocument/2006/relationships/hyperlink" Target="https://support.microsoft.com/de-de/topic/einrichten-und-verwenden-der-bildschirmlupe-e1330ccd-8d5c-2b3c-d383-fd202808c71a" TargetMode="External"/><Relationship Id="rId5" Type="http://schemas.openxmlformats.org/officeDocument/2006/relationships/hyperlink" Target="https://www.fh-muenster.de/studium/studienberatung/zsb/Kontakt-zsb.php" TargetMode="External"/><Relationship Id="rId15" Type="http://schemas.openxmlformats.org/officeDocument/2006/relationships/hyperlink" Target="https://www.kunstakademie-duesseldorf.de/de/akademie/100-organisation/178-beauftragte" TargetMode="External"/><Relationship Id="rId23" Type="http://schemas.openxmlformats.org/officeDocument/2006/relationships/hyperlink" Target="https://www.uni-due.de/inklusionsportal/studierende.php" TargetMode="External"/><Relationship Id="rId28" Type="http://schemas.openxmlformats.org/officeDocument/2006/relationships/hyperlink" Target="https://www.w-hs.de/inklusion-beratung/" TargetMode="External"/><Relationship Id="rId36" Type="http://schemas.openxmlformats.org/officeDocument/2006/relationships/hyperlink" Target="https://www.brillen.org/lesestab/" TargetMode="External"/><Relationship Id="rId49" Type="http://schemas.openxmlformats.org/officeDocument/2006/relationships/printerSettings" Target="../printerSettings/printerSettings4.bin"/><Relationship Id="rId10" Type="http://schemas.openxmlformats.org/officeDocument/2006/relationships/hyperlink" Target="https://www.hs-duesseldorf.de/hochschule/verwaltung/diversity/arbeitsstelle-barrierefreies-studium" TargetMode="External"/><Relationship Id="rId19" Type="http://schemas.openxmlformats.org/officeDocument/2006/relationships/hyperlink" Target="https://www.th-owl.de/hochschule/organisation/schwerbehindertenvertretung/" TargetMode="External"/><Relationship Id="rId31" Type="http://schemas.openxmlformats.org/officeDocument/2006/relationships/hyperlink" Target="https://www.rehadat-gkv.de/produkt/index.html?sys=07.99.06.0001&amp;s3f=s3f" TargetMode="External"/><Relationship Id="rId44" Type="http://schemas.openxmlformats.org/officeDocument/2006/relationships/hyperlink" Target="https://support.microsoft.com/de-de/topic/barrierefreiheitstools-f%C3%BCr-die-psychische-gesundheit-76629671-3fc3-4f06-bf65-7ee02d03f540" TargetMode="External"/><Relationship Id="rId4" Type="http://schemas.openxmlformats.org/officeDocument/2006/relationships/hyperlink" Target="https://www.fh-dortmund.de/studieren/beratung/zentrale-beratungsstellen/barrierefrei-studieren.php" TargetMode="External"/><Relationship Id="rId9" Type="http://schemas.openxmlformats.org/officeDocument/2006/relationships/hyperlink" Target="https://www.hochschule-bochum.de/inklusion/" TargetMode="External"/><Relationship Id="rId14" Type="http://schemas.openxmlformats.org/officeDocument/2006/relationships/hyperlink" Target="https://www.hochschule-rhein-waal.de/de/studium/studierende/zentrale-studienberatung/studierende-mit-behinderung-oder-chronischer-erkrankung" TargetMode="External"/><Relationship Id="rId22" Type="http://schemas.openxmlformats.org/officeDocument/2006/relationships/hyperlink" Target="https://www.uni-bielefeld.de/einrichtungen/zab/studierende/index.xml" TargetMode="External"/><Relationship Id="rId27" Type="http://schemas.openxmlformats.org/officeDocument/2006/relationships/hyperlink" Target="https://inklusion.uni-koeln.de/beauftragte_fuer_studierende_mit_behinderung_oder_chronischer_erkrankung/index_ger.html" TargetMode="External"/><Relationship Id="rId30" Type="http://schemas.openxmlformats.org/officeDocument/2006/relationships/hyperlink" Target="https://www.rehadat-hilfsmittel.de/de/produkte/kommunikation-information/computerhilfen/drucker-brailledrucker/" TargetMode="External"/><Relationship Id="rId35" Type="http://schemas.openxmlformats.org/officeDocument/2006/relationships/hyperlink" Target="https://www.rehadat-hilfsmittel.de/de/produkte/kommunikation-information/sehhilfen/bildschirmlesegeraete/" TargetMode="External"/><Relationship Id="rId43" Type="http://schemas.openxmlformats.org/officeDocument/2006/relationships/hyperlink" Target="https://support.microsoft.com/de-de/topic/barrierefreiheitstools-f%C3%BCr-das-lernen-a610cc7f-6cd1-49ff-a543-214cdf9a0710" TargetMode="External"/><Relationship Id="rId48" Type="http://schemas.openxmlformats.org/officeDocument/2006/relationships/hyperlink" Target="https://www.helptech.de/grossschrifttastatur" TargetMode="External"/><Relationship Id="rId8" Type="http://schemas.openxmlformats.org/officeDocument/2006/relationships/hyperlink" Target="https://www.hhu.de/bbst/das-team-der-bbst" TargetMode="External"/><Relationship Id="rId3" Type="http://schemas.openxmlformats.org/officeDocument/2006/relationships/hyperlink" Target="https://www.hsbi.de/beauftragte-fuer-studierende-mit-handicap" TargetMode="External"/><Relationship Id="rId12" Type="http://schemas.openxmlformats.org/officeDocument/2006/relationships/hyperlink" Target="https://www.hfmt-koeln.de/informationen-fuer/studierende/service-beratung/psychische-und-physische-gesundheit/" TargetMode="External"/><Relationship Id="rId17" Type="http://schemas.openxmlformats.org/officeDocument/2006/relationships/hyperlink" Target="https://www.rsh-duesseldorf.de/musikhochschule/personen/studierende-mit-behinderung" TargetMode="External"/><Relationship Id="rId25" Type="http://schemas.openxmlformats.org/officeDocument/2006/relationships/hyperlink" Target="https://zsb.uni-paderborn.de/studium-mit-beeintraechtigung" TargetMode="External"/><Relationship Id="rId33" Type="http://schemas.openxmlformats.org/officeDocument/2006/relationships/hyperlink" Target="https://www.rehadat.de/suche/index.html?lq=elektronische+Lupen&amp;reloaded=&amp;q=elektronische+Lupen&amp;listtitle=&amp;facet_global_type=tec&amp;sort=score+desc" TargetMode="External"/><Relationship Id="rId38" Type="http://schemas.openxmlformats.org/officeDocument/2006/relationships/hyperlink" Target="https://www.beta-hilfen.de/infobereich/hilfsmittel/was-sind-kamerasysteme/" TargetMode="External"/><Relationship Id="rId46" Type="http://schemas.openxmlformats.org/officeDocument/2006/relationships/hyperlink" Target="https://support.microsoft.com/de-de/topic/einrichten-und-verwenden-der-bildschirmlupe-e1330ccd-8d5c-2b3c-d383-fd202808c71a" TargetMode="External"/><Relationship Id="rId20" Type="http://schemas.openxmlformats.org/officeDocument/2006/relationships/hyperlink" Target="https://www.th-koeln.de/studium/studieren-mit-beeintraechtigung_169.php" TargetMode="External"/><Relationship Id="rId41" Type="http://schemas.openxmlformats.org/officeDocument/2006/relationships/hyperlink" Target="https://support.microsoft.com/de-de/topic/barrierefreiheitstools-f%C3%BCr-das-sehen-b3c57606-e0af-46d2-97b4-fa6b5fba4fa1" TargetMode="External"/><Relationship Id="rId1" Type="http://schemas.openxmlformats.org/officeDocument/2006/relationships/hyperlink" Target="https://www.inklusion.uni-wuppertal.de/de/kontakt/" TargetMode="External"/><Relationship Id="rId6" Type="http://schemas.openxmlformats.org/officeDocument/2006/relationships/hyperlink" Target="https://www.fh-swf.de/de/studierende/ansprechpartner_1/studium_und_behinderung/studium_und_behinderung_1.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25DBD-E21C-4F31-A383-42B4A69E8A60}">
  <sheetPr codeName="Tabelle1"/>
  <dimension ref="A1:A2"/>
  <sheetViews>
    <sheetView tabSelected="1" zoomScale="115" zoomScaleNormal="115" workbookViewId="0"/>
  </sheetViews>
  <sheetFormatPr baseColWidth="10" defaultColWidth="0" defaultRowHeight="14.5" zeroHeight="1" x14ac:dyDescent="0.35"/>
  <cols>
    <col min="1" max="1" width="136.26953125" style="120" customWidth="1"/>
    <col min="2" max="2" width="0" style="120" hidden="1" customWidth="1"/>
    <col min="3" max="16384" width="0" style="120" hidden="1"/>
  </cols>
  <sheetData>
    <row r="1" spans="1:1" ht="333.5" x14ac:dyDescent="0.35">
      <c r="A1" s="125" t="s">
        <v>587</v>
      </c>
    </row>
    <row r="2" spans="1:1" ht="13.15" hidden="1" customHeight="1" x14ac:dyDescent="0.35"/>
  </sheetData>
  <sheetProtection algorithmName="SHA-512" hashValue="iezNyYaBlBOQWmTOZQiQMrHVYiLQQ6eVK8cNjzI42rD6m3n2jgDOz3UUnVWE6BHW7T720UqjAa8qwQIFd7earg==" saltValue="9RdpUqxO1ke6kbvAVYVUc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FC25"/>
  <sheetViews>
    <sheetView topLeftCell="A5" zoomScale="85" zoomScaleNormal="85" workbookViewId="0"/>
  </sheetViews>
  <sheetFormatPr baseColWidth="10" defaultColWidth="1.6328125" defaultRowHeight="14.5" zeroHeight="1" x14ac:dyDescent="0.35"/>
  <cols>
    <col min="1" max="1" width="68.1796875" style="7" customWidth="1"/>
    <col min="2" max="2" width="81.81640625" style="7" customWidth="1"/>
    <col min="3" max="3" width="81.81640625" style="31" customWidth="1"/>
    <col min="4" max="5" width="9" style="30" hidden="1" customWidth="1"/>
    <col min="6" max="6140" width="1.6328125" style="30" hidden="1" customWidth="1"/>
    <col min="6141" max="6141" width="1.7265625" style="30" hidden="1" customWidth="1"/>
    <col min="6142" max="16383" width="0" style="30" hidden="1" customWidth="1"/>
    <col min="16384" max="16384" width="8.08984375" style="30" hidden="1" customWidth="1"/>
  </cols>
  <sheetData>
    <row r="1" spans="1:4" ht="101.5" x14ac:dyDescent="0.35">
      <c r="A1" s="67" t="s">
        <v>271</v>
      </c>
      <c r="B1" s="113" t="s">
        <v>264</v>
      </c>
      <c r="C1" s="114" t="s">
        <v>265</v>
      </c>
      <c r="D1" s="1"/>
    </row>
    <row r="2" spans="1:4" x14ac:dyDescent="0.35">
      <c r="A2" s="134" t="s">
        <v>0</v>
      </c>
      <c r="B2" s="68" t="s">
        <v>0</v>
      </c>
      <c r="C2" s="70" t="s">
        <v>0</v>
      </c>
      <c r="D2" s="1"/>
    </row>
    <row r="3" spans="1:4" x14ac:dyDescent="0.35">
      <c r="A3" s="134"/>
      <c r="B3" s="10" t="s">
        <v>423</v>
      </c>
      <c r="C3" s="29" t="s">
        <v>424</v>
      </c>
      <c r="D3" s="1"/>
    </row>
    <row r="4" spans="1:4" x14ac:dyDescent="0.35">
      <c r="A4" s="134" t="s">
        <v>425</v>
      </c>
      <c r="B4" s="68" t="s">
        <v>1</v>
      </c>
      <c r="C4" s="70" t="s">
        <v>2</v>
      </c>
      <c r="D4" s="1"/>
    </row>
    <row r="5" spans="1:4" ht="261" x14ac:dyDescent="0.35">
      <c r="A5" s="134"/>
      <c r="B5" s="10" t="s">
        <v>440</v>
      </c>
      <c r="C5" s="29" t="s">
        <v>426</v>
      </c>
      <c r="D5" s="1"/>
    </row>
    <row r="6" spans="1:4" ht="44" thickBot="1" x14ac:dyDescent="0.4">
      <c r="A6" s="136" t="s">
        <v>3</v>
      </c>
      <c r="B6" s="66" t="s">
        <v>158</v>
      </c>
      <c r="C6" s="72" t="s">
        <v>4</v>
      </c>
      <c r="D6" s="1"/>
    </row>
    <row r="7" spans="1:4" ht="15.5" thickTop="1" thickBot="1" x14ac:dyDescent="0.4">
      <c r="A7" s="139"/>
      <c r="B7" s="79" t="s">
        <v>287</v>
      </c>
      <c r="C7" s="79" t="s">
        <v>287</v>
      </c>
      <c r="D7" s="135"/>
    </row>
    <row r="8" spans="1:4" ht="73.5" thickTop="1" thickBot="1" x14ac:dyDescent="0.4">
      <c r="A8" s="140"/>
      <c r="B8" s="74" t="s">
        <v>5</v>
      </c>
      <c r="C8" s="73" t="s">
        <v>6</v>
      </c>
      <c r="D8" s="133"/>
    </row>
    <row r="9" spans="1:4" ht="15.5" thickTop="1" thickBot="1" x14ac:dyDescent="0.4">
      <c r="A9" s="139"/>
      <c r="B9" s="80" t="s">
        <v>288</v>
      </c>
      <c r="C9" s="80" t="s">
        <v>288</v>
      </c>
      <c r="D9" s="135"/>
    </row>
    <row r="10" spans="1:4" ht="58.5" thickTop="1" x14ac:dyDescent="0.35">
      <c r="A10" s="140"/>
      <c r="B10" s="65" t="s">
        <v>133</v>
      </c>
      <c r="C10" s="65" t="s">
        <v>134</v>
      </c>
      <c r="D10" s="133"/>
    </row>
    <row r="11" spans="1:4" ht="73.5" customHeight="1" x14ac:dyDescent="0.35">
      <c r="A11" s="137"/>
      <c r="B11" s="10" t="str">
        <f>IF(B7="Auswahl_Produktkategorie","Keine Produktkategorie in B7 ausgewählt",IF(OR(B9="Dieses Feld enthält eine Produktliste, wenn eine Produktkategorie ausgewählt worden ist.", B9=""),VLOOKUP(B7, PRODUKTDATEN_MATRIX,2,0), VLOOKUP(B9,PRODUKTDATEN_MATRIX,2,0)))</f>
        <v>Keine Produktkategorie in B7 ausgewählt</v>
      </c>
      <c r="C11" s="10" t="str">
        <f>IF(C7="Auswahl_Produktkategorie","Keine Produktkategorie in C7 ausgewählt",IF(OR(C9="Dieses Feld enthält eine Produktliste, wenn eine Produktkategorie ausgewählt worden ist.", C9=""),VLOOKUP(C7, PRODUKTDATEN_MATRIX,2,0), VLOOKUP(C9,PRODUKTDATEN_MATRIX,2,0)))</f>
        <v>Keine Produktkategorie in C7 ausgewählt</v>
      </c>
      <c r="D11" s="133"/>
    </row>
    <row r="12" spans="1:4" ht="29" x14ac:dyDescent="0.35">
      <c r="A12" s="136" t="s">
        <v>326</v>
      </c>
      <c r="B12" s="65" t="str">
        <f>"Im folgenden Feld befindet sich ein Link, welcher zu weiteren Informationen über " &amp; IF(OR(B7="Auswahl_Produktkategorie", B7=B9, B9="Dieses Feld enthält eine Produktliste, wenn eine Produktkategorie ausgewählt worden ist."), "das ausgewählte Produkt führt.",
IF(OR(,B7=B9, B9=""),VLOOKUP(B7, FRAGEN_PRODUKTE_MATRIX, 2,0) &amp; " führt.", VLOOKUP(B9, FRAGEN_PRODUKTE_MATRIX,2,0)&amp;" führt."))</f>
        <v>Im folgenden Feld befindet sich ein Link, welcher zu weiteren Informationen über das ausgewählte Produkt führt.</v>
      </c>
      <c r="C12" s="65" t="str">
        <f>"Im folgenden Feld befindet sich ein Link, welcher zu weiteren Informationen über " &amp; IF(C7="Auswahl_Produktkategorie","das ausgewählte Produkt führt.",
IF(OR(C9="Dieses Feld enthält eine Produktliste, wenn eine Produktkategorie ausgewählt worden ist.",C7=C9, C9=""),VLOOKUP(C7, FRAGEN_PRODUKTE_MATRIX, 2,0) &amp; " führt.", VLOOKUP(C9, FRAGEN_PRODUKTE_MATRIX,2,0)&amp;" führt."))</f>
        <v>Im folgenden Feld befindet sich ein Link, welcher zu weiteren Informationen über das ausgewählte Produkt führt.</v>
      </c>
      <c r="D12" s="1"/>
    </row>
    <row r="13" spans="1:4" ht="18" customHeight="1" x14ac:dyDescent="0.35">
      <c r="A13" s="137"/>
      <c r="B13" s="100" t="str">
        <f>IF(OR(B7="Auswahl_Produktkategorie", B9="Dieses Feld enthält eine Produktliste, wenn eine Produktkategorie ausgewählt worden ist.", B7=B9), HYPERLINK("","Kein Produkt in B9 ausgewählt"),IF(B9="",HYPERLINK(VLOOKUP(B7,PRODUKTDATEN_LINKS_MATRIX,2,0),VLOOKUP(B7,PRODUKTDATEN_ALTTEXT_MATRIX,2,0)), HYPERLINK(VLOOKUP(B9, PRODUKTDATEN_LINKS_MATRIX,2,0), VLOOKUP(B9, PRODUKTDATEN_ALTTEXT_MATRIX,2,0))))</f>
        <v>Kein Produkt in B9 ausgewählt</v>
      </c>
      <c r="C13" s="100" t="str">
        <f>IF(OR(C7="Auswahl_Produktkategorie", C9="Dieses Feld enthält eine Produktliste, wenn eine Produktkategorie ausgewählt worden ist.", C7=C9), HYPERLINK("","Kein Produkt in C9 ausgewählt"),IF(C9="",HYPERLINK(VLOOKUP(C7,PRODUKTDATEN_LINKS_MATRIX,2,0),VLOOKUP(C7,PRODUKTDATEN_ALTTEXT_MATRIX,2,0)), HYPERLINK(VLOOKUP(C9, PRODUKTDATEN_LINKS_MATRIX,2,0), VLOOKUP(C9, PRODUKTDATEN_ALTTEXT_MATRIX,2,0))))</f>
        <v>Kein Produkt in C9 ausgewählt</v>
      </c>
      <c r="D13" s="1"/>
    </row>
    <row r="14" spans="1:4" ht="34.5" customHeight="1" x14ac:dyDescent="0.35">
      <c r="A14" s="134" t="s">
        <v>9</v>
      </c>
      <c r="B14" s="67" t="str">
        <f>"Welche Hochschulen verfügen über " &amp; IF(B7="Auswahl_Produktkategorie","das ausgewählte Produkt?",
IF(OR(B9="Dieses Feld enthält eine Produktliste, wenn eine Produktkategorie ausgewählt worden ist.",B7=B9, B9=""),VLOOKUP(B7, FRAGEN_PRODUKTE_MATRIX, 2,0) &amp; "?", VLOOKUP(B9, FRAGEN_PRODUKTE_MATRIX,2,0)&amp;"?"))</f>
        <v>Welche Hochschulen verfügen über das ausgewählte Produkt?</v>
      </c>
      <c r="C14" s="67" t="str">
        <f>"Welche Hochschulen verfügen über " &amp; IF(C7="Auswahl_Produktkategorie","das ausgewählte Produkt?",
IF(OR(C9="Dieses Feld enthält eine Produktliste, wenn eine Produktkategorie ausgewählt worden ist.",C7=C9, C9=""),VLOOKUP(C7, FRAGEN_PRODUKTE_MATRIX, 2,0) &amp; "?", VLOOKUP(C9, FRAGEN_PRODUKTE_MATRIX,2,0)&amp;"?"))</f>
        <v>Welche Hochschulen verfügen über das ausgewählte Produkt?</v>
      </c>
      <c r="D14" s="133"/>
    </row>
    <row r="15" spans="1:4" ht="63" customHeight="1" x14ac:dyDescent="0.35">
      <c r="A15" s="134"/>
      <c r="B15" s="10" t="str">
        <f>IF(B7="Auswahl_Produktkategorie","Keine Produktkategorie in B7 ausgewählt",IF(OR(B9="",B9="Dieses Feld enthält eine Produktliste, wenn eine Produktkategorie ausgewählt worden ist."), VLOOKUP(B7, VERFÜGBARKEIT_MATRIX,2,0), VLOOKUP(B9, VERFÜGBARKEIT_MATRIX, 2,0)))</f>
        <v>Keine Produktkategorie in B7 ausgewählt</v>
      </c>
      <c r="C15" s="10" t="str">
        <f>IF(C7="Auswahl_Produktkategorie","Keine Produktkategorie in C7 ausgewählt",IF(OR(C9="",C9="Dieses Feld enthält eine Produktliste, wenn eine Produktkategorie ausgewählt worden ist."), VLOOKUP(C7, VERFÜGBARKEIT_MATRIX,2,0), VLOOKUP(C9, VERFÜGBARKEIT_MATRIX, 2,0)))</f>
        <v>Keine Produktkategorie in C7 ausgewählt</v>
      </c>
      <c r="D15" s="133"/>
    </row>
    <row r="16" spans="1:4" ht="87.5" thickBot="1" x14ac:dyDescent="0.4">
      <c r="A16" s="134" t="s">
        <v>135</v>
      </c>
      <c r="B16" s="66" t="s">
        <v>448</v>
      </c>
      <c r="C16" s="72" t="s">
        <v>447</v>
      </c>
      <c r="D16" s="1"/>
    </row>
    <row r="17" spans="1:4" ht="19.5" customHeight="1" thickTop="1" thickBot="1" x14ac:dyDescent="0.4">
      <c r="A17" s="138"/>
      <c r="B17" s="80" t="s">
        <v>10</v>
      </c>
      <c r="C17" s="79" t="s">
        <v>10</v>
      </c>
      <c r="D17" s="135"/>
    </row>
    <row r="18" spans="1:4" ht="17" customHeight="1" thickTop="1" x14ac:dyDescent="0.35">
      <c r="A18" s="134" t="s">
        <v>136</v>
      </c>
      <c r="B18" s="65" t="str">
        <f>"Welche assistive Technologie ist an der "&amp;VLOOKUP(B17,FRAGEN_UNIS_MATRIX,2,0)&amp;" vorhanden?"</f>
        <v>Welche assistive Technologie ist an der ausgewählten Hochschule vorhanden?</v>
      </c>
      <c r="C18" s="75" t="str">
        <f>"Welche assistive Technologie ist an der "&amp;VLOOKUP(C17,FRAGEN_UNIS_MATRIX,2,0)&amp;" vorhanden?"</f>
        <v>Welche assistive Technologie ist an der ausgewählten Hochschule vorhanden?</v>
      </c>
      <c r="D18" s="133"/>
    </row>
    <row r="19" spans="1:4" ht="42" customHeight="1" x14ac:dyDescent="0.35">
      <c r="A19" s="134"/>
      <c r="B19" s="10" t="str">
        <f>VLOOKUP(B17, UNIS_BLIND_MATRIX, 2, 0)</f>
        <v>Keine Hochschule in B17 ausgewählt</v>
      </c>
      <c r="C19" s="29" t="str">
        <f>VLOOKUP(C17, UNIS_SEHEINGESCHRÄNKT_MATRIX, 2, 0)</f>
        <v>Keine Hochschule in C17 ausgewählt</v>
      </c>
      <c r="D19" s="133"/>
    </row>
    <row r="20" spans="1:4" ht="18.5" customHeight="1" x14ac:dyDescent="0.35">
      <c r="A20" s="134" t="s">
        <v>270</v>
      </c>
      <c r="B20" s="67" t="s">
        <v>270</v>
      </c>
      <c r="C20" s="71" t="s">
        <v>270</v>
      </c>
      <c r="D20" s="1"/>
    </row>
    <row r="21" spans="1:4" ht="15.5" customHeight="1" x14ac:dyDescent="0.35">
      <c r="A21" s="134"/>
      <c r="B21" s="10" t="str">
        <f>IF(B17="Auswahl Hochschule", "Keine Hochschule in B17 ausgewählt", VLOOKUP(B17,STANDORT_MATRIX,2,0))</f>
        <v>Keine Hochschule in B17 ausgewählt</v>
      </c>
      <c r="C21" s="29" t="str">
        <f>IF(C17="Auswahl Hochschule", "Keine Hochschule in C17 ausgewählt", VLOOKUP(C17,STANDORT_MATRIX,2,0))</f>
        <v>Keine Hochschule in C17 ausgewählt</v>
      </c>
      <c r="D21" s="1"/>
    </row>
    <row r="22" spans="1:4" ht="15.5" customHeight="1" x14ac:dyDescent="0.35">
      <c r="A22" s="64" t="s">
        <v>12</v>
      </c>
      <c r="B22" s="70" t="str">
        <f>IF(B17="Auswahl Hochschule", "Welche Kontaktstelle ist an der ausgewählten Hochschule zuständig?",
"Welche Kontaktstelle ist an der " &amp; VLOOKUP(B17, FRAGEN_UNIS_MATRIX,2,0) &amp; " zuständig?")</f>
        <v>Welche Kontaktstelle ist an der ausgewählten Hochschule zuständig?</v>
      </c>
      <c r="C22" s="70" t="str">
        <f>IF(C17="Auswahl Hochschule", "Welche Kontaktstelle ist an der ausgewählten Hochschule zuständig?",
"Welche Kontaktstelle ist an der " &amp; VLOOKUP(C17, FRAGEN_UNIS_MATRIX,2,0) &amp; " zuständig?")</f>
        <v>Welche Kontaktstelle ist an der ausgewählten Hochschule zuständig?</v>
      </c>
      <c r="D22" s="133"/>
    </row>
    <row r="23" spans="1:4" ht="100.5" customHeight="1" x14ac:dyDescent="0.35">
      <c r="A23" s="136" t="s">
        <v>137</v>
      </c>
      <c r="B23" s="29" t="str">
        <f>IF(B17="Auswahl Hochschule","Keine Hochschule in B17 ausgewählt",VLOOKUP(B17,HOCHSCHULE_KONTAKT_MATRIX,2,0))</f>
        <v>Keine Hochschule in B17 ausgewählt</v>
      </c>
      <c r="C23" s="29" t="str">
        <f>IF(C17="Auswahl Hochschule","Keine Hochschule in C17 ausgewählt",VLOOKUP(C17,HOCHSCHULE_KONTAKT_MATRIX,2,0))</f>
        <v>Keine Hochschule in C17 ausgewählt</v>
      </c>
      <c r="D23" s="133"/>
    </row>
    <row r="24" spans="1:4" x14ac:dyDescent="0.35">
      <c r="A24" s="137"/>
      <c r="B24" s="67" t="str">
        <f>"Die nachfolgende Zelle enthält einen Link zur Kontaktstelle der "&amp;IF(B17="Auswahl Hochschule","ausgewählten Hochschule",VLOOKUP(B17,FRAGEN_UNIS_MATRIX,2,0)) &amp; "."</f>
        <v>Die nachfolgende Zelle enthält einen Link zur Kontaktstelle der ausgewählten Hochschule.</v>
      </c>
      <c r="C24" s="67" t="str">
        <f>"Die nachfolgende Zelle enthält einen Link zur Kontaktstelle der "&amp;IF(C17="Auswahl Hochschule","ausgewählten Hochschule",VLOOKUP(C17,FRAGEN_UNIS_MATRIX,2,0)) &amp; "."</f>
        <v>Die nachfolgende Zelle enthält einen Link zur Kontaktstelle der ausgewählten Hochschule.</v>
      </c>
    </row>
    <row r="25" spans="1:4" ht="20" customHeight="1" x14ac:dyDescent="0.35">
      <c r="A25" s="76" t="s">
        <v>167</v>
      </c>
      <c r="B25" s="57" t="str">
        <f>IF(B17="Auswahl Hochschule",HYPERLINK("","Keine Hochschule in B17 ausgewählt"),HYPERLINK(VLOOKUP(B17,LINKS_MATRIX,2,0),VLOOKUP(B17,ALTTEXT_MATRIX,2,0)))</f>
        <v>Keine Hochschule in B17 ausgewählt</v>
      </c>
      <c r="C25" s="57" t="str">
        <f>IF(C17="Auswahl Hochschule",HYPERLINK("","Keine Hochschule in C17 ausgewählt"),HYPERLINK(VLOOKUP(C17,LINKS_MATRIX,2,0),VLOOKUP(C17, ALTTEXT_MATRIX, 2,0)))</f>
        <v>Keine Hochschule in C17 ausgewählt</v>
      </c>
    </row>
  </sheetData>
  <sheetProtection algorithmName="SHA-512" hashValue="uGwklP+wDyIob+dCXe483VRpVlgtQ1O/IENcakI+7LDb3NmJhw2OOivrzpkvHA50Fh/Gkl0gawYfUWIrzuQYog==" saltValue="asaWjPrdVnUYYav61CiaYw==" spinCount="100000" sheet="1" objects="1" scenarios="1" formatColumns="0" formatRows="0"/>
  <customSheetViews>
    <customSheetView guid="{4CCB9EB7-E5A7-4F1A-AC92-71DD67B1A61D}" scale="85" hiddenRows="1" topLeftCell="A18">
      <selection activeCell="B23" sqref="B23"/>
    </customSheetView>
  </customSheetViews>
  <mergeCells count="13">
    <mergeCell ref="A2:A3"/>
    <mergeCell ref="A4:A5"/>
    <mergeCell ref="A20:A21"/>
    <mergeCell ref="A18:A19"/>
    <mergeCell ref="A16:A17"/>
    <mergeCell ref="A6:A11"/>
    <mergeCell ref="A12:A13"/>
    <mergeCell ref="D22:D23"/>
    <mergeCell ref="A14:A15"/>
    <mergeCell ref="D7:D11"/>
    <mergeCell ref="D14:D15"/>
    <mergeCell ref="D17:D19"/>
    <mergeCell ref="A23:A24"/>
  </mergeCells>
  <conditionalFormatting sqref="B13">
    <cfRule type="cellIs" dxfId="20" priority="8" operator="equal">
      <formula>"Kein Produkt in B9 ausgewählt"</formula>
    </cfRule>
  </conditionalFormatting>
  <conditionalFormatting sqref="B25">
    <cfRule type="cellIs" dxfId="19" priority="2" operator="equal">
      <formula>"Keine Hochschule in B17 ausgewählt"</formula>
    </cfRule>
  </conditionalFormatting>
  <conditionalFormatting sqref="B13:C13">
    <cfRule type="cellIs" dxfId="18" priority="1" operator="equal">
      <formula>"Kein Link vorhanden"</formula>
    </cfRule>
  </conditionalFormatting>
  <conditionalFormatting sqref="C13">
    <cfRule type="cellIs" dxfId="17" priority="13" operator="equal">
      <formula>"Kein Produkt in C9 ausgewählt"</formula>
    </cfRule>
  </conditionalFormatting>
  <conditionalFormatting sqref="C25">
    <cfRule type="cellIs" dxfId="16" priority="3" operator="equal">
      <formula>"Keine Hochschule in C17 ausgewählt"</formula>
    </cfRule>
  </conditionalFormatting>
  <dataValidations xWindow="362" yWindow="1127" count="6">
    <dataValidation type="list" allowBlank="1" showInputMessage="1" showErrorMessage="1" promptTitle="Achtung" prompt="Das angezeigte Produkt wird nicht automatisch geändert, wenn die Produktkategorie gewechselt wird. Die Liste jedoch schon!_x000a_" sqref="C9" xr:uid="{00000000-0002-0000-0100-000000000000}">
      <formula1>INDIRECT($C$7)</formula1>
    </dataValidation>
    <dataValidation type="list" allowBlank="1" showInputMessage="1" showErrorMessage="1" sqref="C7" xr:uid="{00000000-0002-0000-0100-000001000000}">
      <formula1>SEHBEHINDERT_PRODUKTKATEGORIEN_LISTE</formula1>
    </dataValidation>
    <dataValidation type="list" allowBlank="1" showInputMessage="1" showErrorMessage="1" sqref="B17:C17" xr:uid="{00000000-0002-0000-0100-000002000000}">
      <formula1>HOCHSCHULEN_LISTE</formula1>
    </dataValidation>
    <dataValidation type="list" allowBlank="1" showInputMessage="1" showErrorMessage="1" sqref="B7" xr:uid="{00000000-0002-0000-0100-000003000000}">
      <formula1>BLIND_PRODUKTKATEGORIEN_LISTE</formula1>
    </dataValidation>
    <dataValidation type="list" allowBlank="1" showInputMessage="1" showErrorMessage="1" promptTitle="Achtung" prompt="Das angezeigte Produkt wird nicht automatisch geändert, wenn die Produktkategorie gewechselt wird. Die Liste jedoch schon!_x000a_" sqref="B9" xr:uid="{00000000-0002-0000-0100-000004000000}">
      <formula1>INDIRECT($B$7)</formula1>
    </dataValidation>
    <dataValidation type="list" allowBlank="1" showDropDown="1" showInputMessage="1" sqref="A4:C4" xr:uid="{00000000-0002-0000-0100-000005000000}">
      <formula1>INDIRECT($D$5)</formula1>
    </dataValidation>
  </dataValidations>
  <pageMargins left="0.7" right="0.7" top="0.78740157499999996" bottom="0.78740157499999996"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25"/>
  <sheetViews>
    <sheetView zoomScale="85" zoomScaleNormal="85" workbookViewId="0"/>
  </sheetViews>
  <sheetFormatPr baseColWidth="10" defaultColWidth="0" defaultRowHeight="14.5" zeroHeight="1" x14ac:dyDescent="0.35"/>
  <cols>
    <col min="1" max="1" width="68.1796875" style="23" customWidth="1"/>
    <col min="2" max="2" width="75.1796875" style="24" bestFit="1" customWidth="1"/>
    <col min="3" max="3" width="75.26953125" style="40" bestFit="1" customWidth="1"/>
    <col min="4" max="5" width="11.453125" style="41" hidden="1" customWidth="1"/>
    <col min="6" max="6" width="10.90625" style="41" hidden="1" customWidth="1"/>
    <col min="7" max="7" width="0" style="41" hidden="1" customWidth="1"/>
    <col min="8" max="16384" width="0" style="41" hidden="1"/>
  </cols>
  <sheetData>
    <row r="1" spans="1:4" ht="145" x14ac:dyDescent="0.35">
      <c r="A1" s="67" t="s">
        <v>427</v>
      </c>
      <c r="B1" s="111" t="s">
        <v>262</v>
      </c>
      <c r="C1" s="112" t="s">
        <v>263</v>
      </c>
      <c r="D1" s="42"/>
    </row>
    <row r="2" spans="1:4" x14ac:dyDescent="0.35">
      <c r="A2" s="134" t="s">
        <v>0</v>
      </c>
      <c r="B2" s="67" t="s">
        <v>0</v>
      </c>
      <c r="C2" s="71" t="s">
        <v>0</v>
      </c>
      <c r="D2" s="42"/>
    </row>
    <row r="3" spans="1:4" ht="16.5" customHeight="1" x14ac:dyDescent="0.35">
      <c r="A3" s="134"/>
      <c r="B3" s="12" t="s">
        <v>428</v>
      </c>
      <c r="C3" s="32" t="s">
        <v>429</v>
      </c>
      <c r="D3" s="42"/>
    </row>
    <row r="4" spans="1:4" x14ac:dyDescent="0.35">
      <c r="A4" s="134" t="s">
        <v>430</v>
      </c>
      <c r="B4" s="67" t="s">
        <v>13</v>
      </c>
      <c r="C4" s="71" t="s">
        <v>14</v>
      </c>
      <c r="D4" s="42"/>
    </row>
    <row r="5" spans="1:4" ht="145" x14ac:dyDescent="0.35">
      <c r="A5" s="134"/>
      <c r="B5" s="12" t="s">
        <v>619</v>
      </c>
      <c r="C5" s="32" t="s">
        <v>618</v>
      </c>
      <c r="D5" s="42"/>
    </row>
    <row r="6" spans="1:4" ht="44" thickBot="1" x14ac:dyDescent="0.4">
      <c r="A6" s="136" t="s">
        <v>3</v>
      </c>
      <c r="B6" s="66" t="s">
        <v>158</v>
      </c>
      <c r="C6" s="72" t="s">
        <v>4</v>
      </c>
      <c r="D6" s="42"/>
    </row>
    <row r="7" spans="1:4" ht="15.5" thickTop="1" thickBot="1" x14ac:dyDescent="0.4">
      <c r="A7" s="139"/>
      <c r="B7" s="82" t="s">
        <v>287</v>
      </c>
      <c r="C7" s="82" t="s">
        <v>287</v>
      </c>
    </row>
    <row r="8" spans="1:4" ht="88" thickTop="1" thickBot="1" x14ac:dyDescent="0.4">
      <c r="A8" s="140"/>
      <c r="B8" s="74" t="s">
        <v>159</v>
      </c>
      <c r="C8" s="73" t="s">
        <v>6</v>
      </c>
      <c r="D8" s="42"/>
    </row>
    <row r="9" spans="1:4" ht="30" thickTop="1" thickBot="1" x14ac:dyDescent="0.4">
      <c r="A9" s="139"/>
      <c r="B9" s="82" t="s">
        <v>288</v>
      </c>
      <c r="C9" s="82" t="s">
        <v>288</v>
      </c>
      <c r="D9" s="42"/>
    </row>
    <row r="10" spans="1:4" ht="58.5" thickTop="1" x14ac:dyDescent="0.35">
      <c r="A10" s="140"/>
      <c r="B10" s="65" t="s">
        <v>160</v>
      </c>
      <c r="C10" s="65" t="s">
        <v>134</v>
      </c>
      <c r="D10" s="42"/>
    </row>
    <row r="11" spans="1:4" ht="100" customHeight="1" x14ac:dyDescent="0.35">
      <c r="A11" s="137"/>
      <c r="B11" s="12" t="str">
        <f>IF(B7="Auswahl_Produktkategorie","Keine Produktkategorie in B7 ausgewählt",IF(OR(B9="Dieses Feld enthält eine Produktliste, wenn eine Produktkategorie ausgewählt worden ist.", B9=""),VLOOKUP(B7, PRODUKTDATEN_MATRIX,2,0), VLOOKUP(B9,PRODUKTDATEN_MATRIX,2,0)))</f>
        <v>Keine Produktkategorie in B7 ausgewählt</v>
      </c>
      <c r="C11" s="32" t="str">
        <f>IF(C7="Auswahl_Produktkategorie","Keine Produktkategorie in C7 ausgewählt",IF(OR(C9="Dieses Feld enthält eine Produktliste, wenn eine Produktkategorie ausgewählt worden ist.", C9=""),VLOOKUP(C7, PRODUKTDATEN_MATRIX,2,0), VLOOKUP(C9,PRODUKTDATEN_MATRIX,2,0)))</f>
        <v>Keine Produktkategorie in C7 ausgewählt</v>
      </c>
      <c r="D11" s="42"/>
    </row>
    <row r="12" spans="1:4" ht="29" x14ac:dyDescent="0.35">
      <c r="A12" s="136" t="s">
        <v>326</v>
      </c>
      <c r="B12" s="65" t="str">
        <f>"Im folgenden Feld befindet sich ein Link, welcher zu weiteren Informationen über " &amp; IF(B7="Auswahl_Produktkategorie","das ausgewählte Produkt führt.",
IF(OR(B9="Dieses Feld enthält eine Produktliste, wenn eine Produktkategorie ausgewählt worden ist.",B7=B9, B9=""),VLOOKUP(B7, FRAGEN_PRODUKTE_MATRIX, 2,0) &amp; " führt.", VLOOKUP(B9, FRAGEN_PRODUKTE_MATRIX,2,0)&amp;" führt."))</f>
        <v>Im folgenden Feld befindet sich ein Link, welcher zu weiteren Informationen über das ausgewählte Produkt führt.</v>
      </c>
      <c r="C12" s="65" t="str">
        <f>"Im folgenden Feld befindet sich ein Link, welcher zu weiteren Informationen über " &amp; IF(C7="Auswahl_Produktkategorie","das ausgewählte Produkt führt.",
IF(OR(C9="Dieses Feld enthält eine Produktliste, wenn eine Produktkategorie ausgewählt worden ist.",C7=C9, C9=""),VLOOKUP(C7, FRAGEN_PRODUKTE_MATRIX, 2,0) &amp; " führt.", VLOOKUP(C9, FRAGEN_PRODUKTE_MATRIX,2,0)&amp;" führt."))</f>
        <v>Im folgenden Feld befindet sich ein Link, welcher zu weiteren Informationen über das ausgewählte Produkt führt.</v>
      </c>
      <c r="D12" s="42"/>
    </row>
    <row r="13" spans="1:4" ht="23.5" customHeight="1" x14ac:dyDescent="0.35">
      <c r="A13" s="137"/>
      <c r="B13" s="104" t="str">
        <f>IF(OR(B7="Auswahl_Produktkategorie", B9="Dieses Feld enthält eine Produktliste, wenn eine Produktkategorie ausgewählt worden ist.", B7=B9), HYPERLINK("","Kein Produkt in B9 ausgewählt"),IF(B9="",HYPERLINK(VLOOKUP(B7,PRODUKTDATEN_LINKS_MATRIX,2,0),VLOOKUP(B7,PRODUKTDATEN_ALTTEXT_MATRIX,2,0)), HYPERLINK(VLOOKUP(B9, PRODUKTDATEN_LINKS_MATRIX,2,0), VLOOKUP(B9, PRODUKTDATEN_ALTTEXT_MATRIX,2,0))))</f>
        <v>Kein Produkt in B9 ausgewählt</v>
      </c>
      <c r="C13" s="104" t="str">
        <f>IF(OR(C7="Auswahl_Produktkategorie", C9="Dieses Feld enthält eine Produktliste, wenn eine Produktkategorie ausgewählt worden ist.", C7=C9), HYPERLINK("","Kein Produkt in C9 ausgewählt"),IF(C9="",HYPERLINK(VLOOKUP(C7,PRODUKTDATEN_LINKS_MATRIX,2,0),VLOOKUP(C7,PRODUKTDATEN_ALTTEXT_MATRIX,2,0)), HYPERLINK(VLOOKUP(C9, PRODUKTDATEN_LINKS_MATRIX,2,0), VLOOKUP(C9, PRODUKTDATEN_ALTTEXT_MATRIX,2,0))))</f>
        <v>Kein Produkt in C9 ausgewählt</v>
      </c>
      <c r="D13" s="42"/>
    </row>
    <row r="14" spans="1:4" x14ac:dyDescent="0.35">
      <c r="A14" s="136" t="s">
        <v>17</v>
      </c>
      <c r="B14" s="67" t="str">
        <f>"Welche Hochschulen verfügen über " &amp; IF(B7="Auswahl_Produktkategorie","das ausgewählte Produkt?",
IF(OR(B9="Dieses Feld enthält eine Produktliste, wenn eine Produktkategorie ausgewählt worden ist.",B7=B9, B9=""),VLOOKUP(B7, FRAGEN_PRODUKTE_MATRIX, 2,0) &amp; "?", VLOOKUP(B9, FRAGEN_PRODUKTE_MATRIX,2,0)&amp;"?"))</f>
        <v>Welche Hochschulen verfügen über das ausgewählte Produkt?</v>
      </c>
      <c r="C14" s="67" t="str">
        <f>"Welche Hochschulen verfügen über " &amp; IF(C7="Auswahl_Produktkategorie","das ausgewählte Produkt?",
IF(OR(C9="Dieses Feld enthält eine Produktliste, wenn eine Produktkategorie ausgewählt worden ist.",C7=C9, C9=""),VLOOKUP(C7, FRAGEN_PRODUKTE_MATRIX, 2,0) &amp; "?", VLOOKUP(C9, FRAGEN_PRODUKTE_MATRIX,2,0)&amp;"?"))</f>
        <v>Welche Hochschulen verfügen über das ausgewählte Produkt?</v>
      </c>
      <c r="D14" s="42"/>
    </row>
    <row r="15" spans="1:4" ht="55.5" customHeight="1" x14ac:dyDescent="0.35">
      <c r="A15" s="137"/>
      <c r="B15" s="12" t="str">
        <f>IF(B7="Auswahl_Produktkategorie","Keine Produktkategorie in B7 ausgewählt",IF(OR(B9="",B9="Dieses Feld enthält eine Produktliste, wenn eine Produktkategorie ausgewählt worden ist."), VLOOKUP(B7, VERFÜGBARKEIT_MATRIX,2,0), VLOOKUP(B9, VERFÜGBARKEIT_MATRIX, 2,0)))</f>
        <v>Keine Produktkategorie in B7 ausgewählt</v>
      </c>
      <c r="C15" s="32" t="str">
        <f>IF(C7="Auswahl_Produktkategorie","Keine Produktkategorie in C7 ausgewählt",IF(OR(C9="",C9="Dieses Feld enthält eine Produktliste, wenn eine Produktkategorie ausgewählt worden ist."), VLOOKUP(C7, VERFÜGBARKEIT_MATRIX,2,0), VLOOKUP(C9, VERFÜGBARKEIT_MATRIX, 2,0)))</f>
        <v>Keine Produktkategorie in C7 ausgewählt</v>
      </c>
      <c r="D15" s="42"/>
    </row>
    <row r="16" spans="1:4" ht="73" thickBot="1" x14ac:dyDescent="0.4">
      <c r="A16" s="136" t="s">
        <v>18</v>
      </c>
      <c r="B16" s="66" t="s">
        <v>446</v>
      </c>
      <c r="C16" s="72" t="s">
        <v>447</v>
      </c>
      <c r="D16" s="42"/>
    </row>
    <row r="17" spans="1:4" ht="15.5" thickTop="1" thickBot="1" x14ac:dyDescent="0.4">
      <c r="A17" s="141"/>
      <c r="B17" s="83" t="s">
        <v>10</v>
      </c>
      <c r="C17" s="83" t="s">
        <v>10</v>
      </c>
    </row>
    <row r="18" spans="1:4" ht="15" thickTop="1" x14ac:dyDescent="0.35">
      <c r="A18" s="136" t="s">
        <v>11</v>
      </c>
      <c r="B18" s="65" t="str">
        <f>"Welche assistive Technologie ist an der "&amp;VLOOKUP(B17,FRAGEN_UNIS_MATRIX,2,0)&amp;" vorhanden?"</f>
        <v>Welche assistive Technologie ist an der ausgewählten Hochschule vorhanden?</v>
      </c>
      <c r="C18" s="75" t="str">
        <f>"Welche assistive Technologie ist an der "&amp;VLOOKUP(C17,FRAGEN_UNIS_MATRIX,2,0)&amp;" vorhanden?"</f>
        <v>Welche assistive Technologie ist an der ausgewählten Hochschule vorhanden?</v>
      </c>
      <c r="D18" s="42"/>
    </row>
    <row r="19" spans="1:4" ht="33.5" customHeight="1" x14ac:dyDescent="0.35">
      <c r="A19" s="137"/>
      <c r="B19" s="12" t="str">
        <f>VLOOKUP(B17, UNIS_GEHÖRLOS_MATRIX, 2, 0)</f>
        <v>Keine Hochschule in B17 ausgewählt</v>
      </c>
      <c r="C19" s="32" t="str">
        <f>VLOOKUP(C17, UNIS_HÖREINGESCHRÄNKT_MATRIX, 2, 0)</f>
        <v>Keine Hochschule in C17 ausgewählt</v>
      </c>
      <c r="D19" s="42"/>
    </row>
    <row r="20" spans="1:4" x14ac:dyDescent="0.35">
      <c r="A20" s="134" t="s">
        <v>270</v>
      </c>
      <c r="B20" s="67" t="s">
        <v>270</v>
      </c>
      <c r="C20" s="71" t="s">
        <v>270</v>
      </c>
      <c r="D20" s="42"/>
    </row>
    <row r="21" spans="1:4" ht="27" customHeight="1" x14ac:dyDescent="0.35">
      <c r="A21" s="134"/>
      <c r="B21" s="12" t="str">
        <f>IF(B17="Auswahl Hochschule", "Keine Hochschule in B17 ausgewählt", VLOOKUP(B17,STANDORT_MATRIX,2,0))</f>
        <v>Keine Hochschule in B17 ausgewählt</v>
      </c>
      <c r="C21" s="32" t="str">
        <f>IF(C17="Auswahl Hochschule", "Keine Hochschule in C17 ausgewählt", VLOOKUP(C17,STANDORT_MATRIX,2,0))</f>
        <v>Keine Hochschule in C17 ausgewählt</v>
      </c>
      <c r="D21" s="42"/>
    </row>
    <row r="22" spans="1:4" x14ac:dyDescent="0.35">
      <c r="A22" s="63" t="s">
        <v>12</v>
      </c>
      <c r="B22" s="70" t="str">
        <f>IF(B17="Auswahl Hochschule", "Welche Kontaktstelle ist an der ausgewählten Hochschule zuständig?",
"Welche Kontaktstelle ist an der " &amp; VLOOKUP(B17, FRAGEN_UNIS_MATRIX,2,0) &amp; " zuständig?")</f>
        <v>Welche Kontaktstelle ist an der ausgewählten Hochschule zuständig?</v>
      </c>
      <c r="C22" s="70" t="str">
        <f>IF(C17="Auswahl Hochschule", "Welche Kontaktstelle ist an der ausgewählten Hochschule zuständig?",
"Welche Kontaktstelle ist an der " &amp; VLOOKUP(C17, FRAGEN_UNIS_MATRIX,2,0) &amp; " zuständig?")</f>
        <v>Welche Kontaktstelle ist an der ausgewählten Hochschule zuständig?</v>
      </c>
      <c r="D22" s="42"/>
    </row>
    <row r="23" spans="1:4" ht="99.5" customHeight="1" x14ac:dyDescent="0.35">
      <c r="A23" s="136" t="s">
        <v>137</v>
      </c>
      <c r="B23" s="32" t="str">
        <f>IF(B17="Auswahl Hochschule","Keine Hochschule in B17 ausgewählt",VLOOKUP(B17,HOCHSCHULE_KONTAKT_MATRIX,2,0))</f>
        <v>Keine Hochschule in B17 ausgewählt</v>
      </c>
      <c r="C23" s="32" t="str">
        <f>IF(C17="Auswahl Hochschule","Keine Hochschule in C17 ausgewählt",VLOOKUP(C17,HOCHSCHULE_KONTAKT_MATRIX,2,0))</f>
        <v>Keine Hochschule in C17 ausgewählt</v>
      </c>
      <c r="D23" s="42"/>
    </row>
    <row r="24" spans="1:4" ht="29" x14ac:dyDescent="0.35">
      <c r="A24" s="137"/>
      <c r="B24" s="67" t="str">
        <f>"Die nachfolgende Zelle enthält einen Link zur Kontaktstelle der "&amp;IF(B17="Auswahl Hochschule","ausgewählten Hochschule",VLOOKUP(B17,FRAGEN_UNIS_MATRIX,2,0)) &amp; "."</f>
        <v>Die nachfolgende Zelle enthält einen Link zur Kontaktstelle der ausgewählten Hochschule.</v>
      </c>
      <c r="C24" s="67" t="str">
        <f>"Die nachfolgende Zelle enthält einen Link zur Kontaktstelle der "&amp;IF(C17="Auswahl Hochschule","ausgewählten Hochschule",VLOOKUP(C17,FRAGEN_UNIS_MATRIX,2,0)) &amp; "."</f>
        <v>Die nachfolgende Zelle enthält einen Link zur Kontaktstelle der ausgewählten Hochschule.</v>
      </c>
    </row>
    <row r="25" spans="1:4" x14ac:dyDescent="0.35">
      <c r="A25" s="69" t="s">
        <v>167</v>
      </c>
      <c r="B25" s="60" t="str">
        <f>IF(B17="Auswahl Hochschule",HYPERLINK("","Keine Hochschule in B17 ausgewählt"),HYPERLINK(VLOOKUP(B17,LINKS_MATRIX,2,0),VLOOKUP(B17,ALTTEXT_MATRIX,2,0)))</f>
        <v>Keine Hochschule in B17 ausgewählt</v>
      </c>
      <c r="C25" s="60" t="str">
        <f>IF(C17="Auswahl Hochschule",HYPERLINK("","Keine Hochschule in C17 ausgewählt"),HYPERLINK(VLOOKUP(C17,LINKS_MATRIX,2,0),VLOOKUP(C17, ALTTEXT_MATRIX, 2,0)))</f>
        <v>Keine Hochschule in C17 ausgewählt</v>
      </c>
    </row>
  </sheetData>
  <sheetProtection algorithmName="SHA-512" hashValue="RUBbC8OYKVPqnfeBJfEkUDfSRvx+4rK0cIQ0NJIBb3wt+HHUl18nNXCPXT0+1I0gTgpUrJBCKtVMnc28K9Fvpw==" saltValue="Ae63sXb4eoTtpbiXlNc7ng==" spinCount="100000" sheet="1" objects="1" scenarios="1" formatColumns="0" formatRows="0"/>
  <customSheetViews>
    <customSheetView guid="{4CCB9EB7-E5A7-4F1A-AC92-71DD67B1A61D}" hiddenRows="1" topLeftCell="A7">
      <selection activeCell="B23" sqref="B9:C23"/>
    </customSheetView>
  </customSheetViews>
  <mergeCells count="9">
    <mergeCell ref="A12:A13"/>
    <mergeCell ref="A23:A24"/>
    <mergeCell ref="A14:A15"/>
    <mergeCell ref="A2:A3"/>
    <mergeCell ref="A4:A5"/>
    <mergeCell ref="A20:A21"/>
    <mergeCell ref="A6:A11"/>
    <mergeCell ref="A18:A19"/>
    <mergeCell ref="A16:A17"/>
  </mergeCells>
  <conditionalFormatting sqref="B13">
    <cfRule type="cellIs" dxfId="15" priority="5" operator="equal">
      <formula>"Kein Produkt in B9 ausgewählt"</formula>
    </cfRule>
  </conditionalFormatting>
  <conditionalFormatting sqref="B25">
    <cfRule type="cellIs" dxfId="14" priority="3" operator="equal">
      <formula>"Keine Hochschule in B17 ausgewählt"</formula>
    </cfRule>
  </conditionalFormatting>
  <conditionalFormatting sqref="B13:C13">
    <cfRule type="cellIs" dxfId="13" priority="1" operator="equal">
      <formula>"Kein Link vorhanden"</formula>
    </cfRule>
  </conditionalFormatting>
  <conditionalFormatting sqref="C13">
    <cfRule type="cellIs" dxfId="12" priority="4" operator="equal">
      <formula>"Kein Produkt in C9 ausgewählt"</formula>
    </cfRule>
  </conditionalFormatting>
  <conditionalFormatting sqref="C25">
    <cfRule type="cellIs" dxfId="11" priority="2" operator="equal">
      <formula>"Keine Hochschule in C17 ausgewählt"</formula>
    </cfRule>
  </conditionalFormatting>
  <dataValidations xWindow="2136" yWindow="953" count="6">
    <dataValidation type="list" allowBlank="1" showInputMessage="1" showErrorMessage="1" sqref="B17:C17" xr:uid="{00000000-0002-0000-0200-000000000000}">
      <formula1>HOCHSCHULEN_LISTE</formula1>
    </dataValidation>
    <dataValidation type="list" allowBlank="1" showInputMessage="1" showErrorMessage="1" sqref="C7" xr:uid="{00000000-0002-0000-0200-000001000000}">
      <formula1>SCHWERHÖRIG_PRODUKTKATEGORIEN_LISTE</formula1>
    </dataValidation>
    <dataValidation type="list" allowBlank="1" showDropDown="1" showInputMessage="1" sqref="A4" xr:uid="{00000000-0002-0000-0200-000002000000}">
      <formula1>INDIRECT($C$3)</formula1>
    </dataValidation>
    <dataValidation type="list" allowBlank="1" showInputMessage="1" showErrorMessage="1" sqref="B7" xr:uid="{00000000-0002-0000-0200-000003000000}">
      <formula1>GEHÖRLOS_PRODUKTKATEGORIEN_LISTE</formula1>
    </dataValidation>
    <dataValidation type="list" errorStyle="information" allowBlank="1" showInputMessage="1" showErrorMessage="1" errorTitle="Achtung" error="Das angezeigte Produkt wird nicht automatisch geändert, wenn die Produktkategorie gewechselt wird. Die Liste jedoch schon!_x000a_" promptTitle="Achtung" prompt="Das angezeigte Produkt wird nicht automatisch geändert, wenn die Produktkategorie gewechselt wird. Die Liste jedoch schon!_x000a_" sqref="B9" xr:uid="{00000000-0002-0000-0200-000004000000}">
      <formula1>INDIRECT($B$7)</formula1>
    </dataValidation>
    <dataValidation type="list" allowBlank="1" showInputMessage="1" showErrorMessage="1" promptTitle="Achtung" prompt="Das angezeigte Produkt wird nicht automatisch geändert, wenn die Produktkategorie gewechselt wird. Die Liste jedoch schon!_x000a_" sqref="C9" xr:uid="{00000000-0002-0000-0200-000005000000}">
      <formula1>INDIRECT($C$7)</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D26"/>
  <sheetViews>
    <sheetView zoomScale="85" zoomScaleNormal="85" workbookViewId="0"/>
  </sheetViews>
  <sheetFormatPr baseColWidth="10" defaultColWidth="0" defaultRowHeight="14.5" zeroHeight="1" x14ac:dyDescent="0.35"/>
  <cols>
    <col min="1" max="1" width="68.1796875" style="22" customWidth="1"/>
    <col min="2" max="2" width="125.453125" style="22" customWidth="1"/>
    <col min="3" max="3" width="11.453125" style="37" hidden="1" customWidth="1"/>
    <col min="4" max="4" width="11.453125" style="36" hidden="1" customWidth="1"/>
    <col min="5" max="5" width="0" style="36" hidden="1" customWidth="1"/>
    <col min="6" max="16384" width="0" style="36" hidden="1"/>
  </cols>
  <sheetData>
    <row r="1" spans="1:3" ht="145" x14ac:dyDescent="0.35">
      <c r="A1" s="67" t="s">
        <v>431</v>
      </c>
      <c r="B1" s="110" t="s">
        <v>418</v>
      </c>
      <c r="C1" s="39"/>
    </row>
    <row r="2" spans="1:3" x14ac:dyDescent="0.35">
      <c r="A2" s="136" t="s">
        <v>0</v>
      </c>
      <c r="B2" s="67" t="s">
        <v>0</v>
      </c>
      <c r="C2" s="39"/>
    </row>
    <row r="3" spans="1:3" x14ac:dyDescent="0.35">
      <c r="A3" s="137"/>
      <c r="B3" s="9" t="s">
        <v>433</v>
      </c>
      <c r="C3" s="39"/>
    </row>
    <row r="4" spans="1:3" x14ac:dyDescent="0.35">
      <c r="A4" s="136" t="s">
        <v>432</v>
      </c>
      <c r="B4" s="67" t="s">
        <v>432</v>
      </c>
      <c r="C4" s="39"/>
    </row>
    <row r="5" spans="1:3" ht="87" x14ac:dyDescent="0.35">
      <c r="A5" s="137"/>
      <c r="B5" s="9" t="s">
        <v>617</v>
      </c>
      <c r="C5" s="39"/>
    </row>
    <row r="6" spans="1:3" ht="29.5" thickBot="1" x14ac:dyDescent="0.4">
      <c r="A6" s="136" t="s">
        <v>3</v>
      </c>
      <c r="B6" s="66" t="s">
        <v>15</v>
      </c>
      <c r="C6" s="39"/>
    </row>
    <row r="7" spans="1:3" ht="15.5" thickTop="1" thickBot="1" x14ac:dyDescent="0.4">
      <c r="A7" s="139"/>
      <c r="B7" s="84" t="s">
        <v>287</v>
      </c>
      <c r="C7" s="36"/>
    </row>
    <row r="8" spans="1:3" ht="59" thickTop="1" thickBot="1" x14ac:dyDescent="0.4">
      <c r="A8" s="140"/>
      <c r="B8" s="74" t="s">
        <v>5</v>
      </c>
      <c r="C8" s="39"/>
    </row>
    <row r="9" spans="1:3" ht="18" customHeight="1" thickTop="1" thickBot="1" x14ac:dyDescent="0.4">
      <c r="A9" s="139"/>
      <c r="B9" s="85" t="s">
        <v>288</v>
      </c>
      <c r="C9" s="36" t="s">
        <v>288</v>
      </c>
    </row>
    <row r="10" spans="1:3" ht="44" thickTop="1" x14ac:dyDescent="0.35">
      <c r="A10" s="140"/>
      <c r="B10" s="65" t="s">
        <v>133</v>
      </c>
      <c r="C10" s="39"/>
    </row>
    <row r="11" spans="1:3" ht="62.5" customHeight="1" x14ac:dyDescent="0.35">
      <c r="A11" s="137"/>
      <c r="B11" s="9" t="str">
        <f>IF(B7="Auswahl_Produktkategorie","Keine Produktkategorie in B7 ausgewählt",IF(OR(B9="Dieses Feld enthält eine Produktliste, wenn eine Produktkategorie ausgewählt worden ist.", B9=""),VLOOKUP(B7, PRODUKTDATEN_MATRIX,2,0), VLOOKUP(B9,PRODUKTDATEN_MATRIX,2,0)))</f>
        <v>Keine Produktkategorie in B7 ausgewählt</v>
      </c>
      <c r="C11" s="39"/>
    </row>
    <row r="12" spans="1:3" x14ac:dyDescent="0.35">
      <c r="A12" s="136" t="s">
        <v>326</v>
      </c>
      <c r="B12" s="65" t="str">
        <f>"Im folgenden Feld befindet sich ein Link, welcher zu weiteren Informationen über " &amp; IF(B7="Auswahl_Produktkategorie","das ausgewählte Produkt führt.",
IF(OR(B9="Dieses Feld enthält eine Produktliste, wenn eine Produktkategorie ausgewählt worden ist.",B7=B9, B9=""),VLOOKUP(B7, FRAGEN_PRODUKTE_MATRIX, 2,0) &amp; " führt.", VLOOKUP(B9, FRAGEN_PRODUKTE_MATRIX,2,0)&amp;" führt."))</f>
        <v>Im folgenden Feld befindet sich ein Link, welcher zu weiteren Informationen über das ausgewählte Produkt führt.</v>
      </c>
      <c r="C12" s="39"/>
    </row>
    <row r="13" spans="1:3" x14ac:dyDescent="0.35">
      <c r="A13" s="137"/>
      <c r="B13" s="103" t="str">
        <f>IF(OR(B7="Auswahl_Produktkategorie", B9="Dieses Feld enthält eine Produktliste, wenn eine Produktkategorie ausgewählt worden ist.", B7=B9), HYPERLINK("","Kein Produkt in B9 ausgewählt"),IF(B9="",HYPERLINK(VLOOKUP(B7,PRODUKTDATEN_LINKS_MATRIX,2,0),VLOOKUP(B7,PRODUKTDATEN_ALTTEXT_MATRIX,2,0)), HYPERLINK(VLOOKUP(B9, PRODUKTDATEN_LINKS_MATRIX,2,0), VLOOKUP(B9, PRODUKTDATEN_ALTTEXT_MATRIX,2,0))))</f>
        <v>Kein Produkt in B9 ausgewählt</v>
      </c>
      <c r="C13" s="39"/>
    </row>
    <row r="14" spans="1:3" x14ac:dyDescent="0.35">
      <c r="A14" s="134" t="s">
        <v>17</v>
      </c>
      <c r="B14" s="67" t="str">
        <f>"Welche Hochschulen verfügen über " &amp; IF(B7="Auswahl_Produktkategorie","das ausgewählte Produkt?",
IF(OR(B9="Dieses Feld enthält eine Produktliste, wenn eine Produktkategorie ausgewählt worden ist.",B7=B9, B9=""),VLOOKUP(B7, FRAGEN_PRODUKTE_MATRIX, 2,0) &amp; "?", VLOOKUP(B9, FRAGEN_PRODUKTE_MATRIX,2,0)&amp;"?"))</f>
        <v>Welche Hochschulen verfügen über das ausgewählte Produkt?</v>
      </c>
      <c r="C14" s="39"/>
    </row>
    <row r="15" spans="1:3" ht="27" customHeight="1" x14ac:dyDescent="0.35">
      <c r="A15" s="134"/>
      <c r="B15" s="9" t="str">
        <f>IF(B7="Auswahl_Produktkategorie","Keine Produktkategorie in B7 ausgewählt",IF(OR(B9="",B9="Dieses Feld enthält eine Produktliste, wenn eine Produktkategorie ausgewählt worden ist."), VLOOKUP(B7, VERFÜGBARKEIT_MATRIX,2,0), VLOOKUP(B9, VERFÜGBARKEIT_MATRIX, 2,0)))</f>
        <v>Keine Produktkategorie in B7 ausgewählt</v>
      </c>
      <c r="C15" s="39"/>
    </row>
    <row r="16" spans="1:3" ht="58.5" thickBot="1" x14ac:dyDescent="0.4">
      <c r="A16" s="136" t="s">
        <v>21</v>
      </c>
      <c r="B16" s="66" t="s">
        <v>446</v>
      </c>
      <c r="C16" s="39"/>
    </row>
    <row r="17" spans="1:3" ht="15.5" thickTop="1" thickBot="1" x14ac:dyDescent="0.4">
      <c r="A17" s="141"/>
      <c r="B17" s="86" t="s">
        <v>10</v>
      </c>
      <c r="C17" s="36"/>
    </row>
    <row r="18" spans="1:3" ht="15" thickTop="1" x14ac:dyDescent="0.35">
      <c r="A18" s="136" t="s">
        <v>11</v>
      </c>
      <c r="B18" s="65" t="str">
        <f>"Welche assistive Technologie ist an der "&amp;VLOOKUP(B17,FRAGEN_UNIS_MATRIX,2,0)&amp;" vorhanden?"</f>
        <v>Welche assistive Technologie ist an der ausgewählten Hochschule vorhanden?</v>
      </c>
      <c r="C18" s="39"/>
    </row>
    <row r="19" spans="1:3" ht="31" customHeight="1" x14ac:dyDescent="0.35">
      <c r="A19" s="137"/>
      <c r="B19" s="9" t="str">
        <f>VLOOKUP(B17, UNIS_HÄNDE_MATRIX, 2, 0)</f>
        <v>Keine Hochschule in B17 ausgewählt</v>
      </c>
      <c r="C19" s="39"/>
    </row>
    <row r="20" spans="1:3" x14ac:dyDescent="0.35">
      <c r="A20" s="136" t="s">
        <v>270</v>
      </c>
      <c r="B20" s="67" t="s">
        <v>270</v>
      </c>
      <c r="C20" s="39"/>
    </row>
    <row r="21" spans="1:3" ht="25.5" customHeight="1" x14ac:dyDescent="0.35">
      <c r="A21" s="137"/>
      <c r="B21" s="9" t="str">
        <f>IF(B17="Auswahl Hochschule", "Keine Hochschule in B17 ausgewählt", VLOOKUP(B17,STANDORT_MATRIX,2,0))</f>
        <v>Keine Hochschule in B17 ausgewählt</v>
      </c>
      <c r="C21" s="39"/>
    </row>
    <row r="22" spans="1:3" x14ac:dyDescent="0.35">
      <c r="A22" s="64" t="s">
        <v>12</v>
      </c>
      <c r="B22" s="70" t="str">
        <f>IF(B17="Auswahl Hochschule", "Welche Kontaktstelle ist an der ausgewählten Hochschule zuständig?",
"Welche Kontaktstelle ist an der " &amp; VLOOKUP(B17, FRAGEN_UNIS_MATRIX,2,0) &amp; " zuständig?")</f>
        <v>Welche Kontaktstelle ist an der ausgewählten Hochschule zuständig?</v>
      </c>
      <c r="C22" s="39"/>
    </row>
    <row r="23" spans="1:3" ht="100" customHeight="1" x14ac:dyDescent="0.35">
      <c r="A23" s="136" t="s">
        <v>126</v>
      </c>
      <c r="B23" s="33" t="str">
        <f>IF(B17="Auswahl Hochschule","Keine Hochschule in B17 ausgewählt",VLOOKUP(B17,HOCHSCHULE_KONTAKT_MATRIX,2,0))</f>
        <v>Keine Hochschule in B17 ausgewählt</v>
      </c>
      <c r="C23" s="39"/>
    </row>
    <row r="24" spans="1:3" ht="18" customHeight="1" x14ac:dyDescent="0.35">
      <c r="A24" s="137"/>
      <c r="B24" s="67" t="str">
        <f>"Die nachfolgende Zelle enthält einen Link zur Kontaktstelle der "&amp;IF(B17="Auswahl Hochschule","ausgewählten Hochschule",VLOOKUP(B17,FRAGEN_UNIS_MATRIX,2,0)) &amp; "."</f>
        <v>Die nachfolgende Zelle enthält einen Link zur Kontaktstelle der ausgewählten Hochschule.</v>
      </c>
      <c r="C24" s="39"/>
    </row>
    <row r="25" spans="1:3" ht="24.5" customHeight="1" x14ac:dyDescent="0.35">
      <c r="A25" s="69" t="s">
        <v>167</v>
      </c>
      <c r="B25" s="59" t="str">
        <f>IF(B17="Auswahl Hochschule",HYPERLINK("","Keine Hochschule in B17 ausgewählt"),HYPERLINK(VLOOKUP(B17,LINKS_MATRIX,2,0),VLOOKUP(B17,ALTTEXT_MATRIX,2,0)))</f>
        <v>Keine Hochschule in B17 ausgewählt</v>
      </c>
      <c r="C25" s="39"/>
    </row>
    <row r="26" spans="1:3" hidden="1" x14ac:dyDescent="0.35">
      <c r="C26" s="38"/>
    </row>
  </sheetData>
  <sheetProtection algorithmName="SHA-512" hashValue="W8dYIfjCk3j/dTaMsuZiDUfxxeV8QkW0RhSbN5kBdT0Ytz6id/JYVViC211lSOKpZ2vSPDQeh8Ha0iXph/Xk7A==" saltValue="qbrawcBRKOkMOqvFvHmm2A==" spinCount="100000" sheet="1" objects="1" scenarios="1" formatColumns="0" formatRows="0"/>
  <customSheetViews>
    <customSheetView guid="{4CCB9EB7-E5A7-4F1A-AC92-71DD67B1A61D}" hiddenRows="1" topLeftCell="A16">
      <selection activeCell="B23" sqref="B23:C1048576"/>
    </customSheetView>
  </customSheetViews>
  <mergeCells count="9">
    <mergeCell ref="A23:A24"/>
    <mergeCell ref="A4:A5"/>
    <mergeCell ref="A2:A3"/>
    <mergeCell ref="A14:A15"/>
    <mergeCell ref="A20:A21"/>
    <mergeCell ref="A18:A19"/>
    <mergeCell ref="A16:A17"/>
    <mergeCell ref="A6:A11"/>
    <mergeCell ref="A12:A13"/>
  </mergeCells>
  <conditionalFormatting sqref="B13">
    <cfRule type="cellIs" dxfId="10" priority="1" operator="equal">
      <formula>"Kein Link vorhanden"</formula>
    </cfRule>
    <cfRule type="cellIs" dxfId="9" priority="4" operator="equal">
      <formula>"Kein Produkt in B9 ausgewählt"</formula>
    </cfRule>
  </conditionalFormatting>
  <conditionalFormatting sqref="B25">
    <cfRule type="cellIs" dxfId="8" priority="2" operator="equal">
      <formula>"Keine Hochschule in B17 ausgewählt"</formula>
    </cfRule>
  </conditionalFormatting>
  <dataValidations xWindow="349" yWindow="923" count="4">
    <dataValidation type="list" allowBlank="1" showInputMessage="1" showErrorMessage="1" sqref="B7" xr:uid="{00000000-0002-0000-0300-000000000000}">
      <formula1>MOTORISCH_PRODUKTKATEGORIEN_LISTE</formula1>
    </dataValidation>
    <dataValidation type="list" allowBlank="1" showInputMessage="1" showErrorMessage="1" sqref="B17" xr:uid="{00000000-0002-0000-0300-000001000000}">
      <formula1>HOCHSCHULEN_LISTE</formula1>
    </dataValidation>
    <dataValidation type="list" allowBlank="1" showInputMessage="1" showErrorMessage="1" sqref="B9" xr:uid="{00000000-0002-0000-0300-000002000000}">
      <formula1>INDIRECT($B$7)</formula1>
    </dataValidation>
    <dataValidation type="list" allowBlank="1" showDropDown="1" showInputMessage="1" sqref="A4" xr:uid="{00000000-0002-0000-0300-000003000000}">
      <formula1>INDIRECT(#REF!)</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autoPageBreaks="0"/>
  </sheetPr>
  <dimension ref="A1:D25"/>
  <sheetViews>
    <sheetView topLeftCell="A15" zoomScale="85" zoomScaleNormal="85" workbookViewId="0"/>
  </sheetViews>
  <sheetFormatPr baseColWidth="10" defaultColWidth="0" defaultRowHeight="14.5" zeroHeight="1" x14ac:dyDescent="0.35"/>
  <cols>
    <col min="1" max="1" width="68.1796875" style="22" customWidth="1"/>
    <col min="2" max="2" width="81.81640625" style="22" customWidth="1"/>
    <col min="3" max="3" width="81.81640625" style="35" customWidth="1"/>
    <col min="4" max="4" width="10.90625" style="45" hidden="1" customWidth="1"/>
    <col min="5" max="16384" width="10.90625" style="43" hidden="1"/>
  </cols>
  <sheetData>
    <row r="1" spans="1:4" ht="145" x14ac:dyDescent="0.35">
      <c r="A1" s="62" t="s">
        <v>434</v>
      </c>
      <c r="B1" s="108" t="s">
        <v>441</v>
      </c>
      <c r="C1" s="109" t="s">
        <v>261</v>
      </c>
      <c r="D1" s="44"/>
    </row>
    <row r="2" spans="1:4" x14ac:dyDescent="0.35">
      <c r="A2" s="136" t="s">
        <v>0</v>
      </c>
      <c r="B2" s="67" t="s">
        <v>0</v>
      </c>
      <c r="C2" s="71" t="s">
        <v>0</v>
      </c>
    </row>
    <row r="3" spans="1:4" x14ac:dyDescent="0.35">
      <c r="A3" s="137"/>
      <c r="B3" s="11" t="s">
        <v>436</v>
      </c>
      <c r="C3" s="34" t="s">
        <v>437</v>
      </c>
    </row>
    <row r="4" spans="1:4" x14ac:dyDescent="0.35">
      <c r="A4" s="136" t="s">
        <v>435</v>
      </c>
      <c r="B4" s="67" t="s">
        <v>435</v>
      </c>
      <c r="C4" s="71" t="s">
        <v>438</v>
      </c>
    </row>
    <row r="5" spans="1:4" ht="101.5" x14ac:dyDescent="0.35">
      <c r="A5" s="137"/>
      <c r="B5" s="11" t="s">
        <v>615</v>
      </c>
      <c r="C5" s="34" t="s">
        <v>614</v>
      </c>
    </row>
    <row r="6" spans="1:4" ht="44" thickBot="1" x14ac:dyDescent="0.4">
      <c r="A6" s="136" t="s">
        <v>3</v>
      </c>
      <c r="B6" s="66" t="s">
        <v>15</v>
      </c>
      <c r="C6" s="72" t="s">
        <v>4</v>
      </c>
    </row>
    <row r="7" spans="1:4" ht="19.5" customHeight="1" thickTop="1" thickBot="1" x14ac:dyDescent="0.4">
      <c r="A7" s="139"/>
      <c r="B7" s="87" t="s">
        <v>287</v>
      </c>
      <c r="C7" s="87" t="s">
        <v>268</v>
      </c>
      <c r="D7" s="43"/>
    </row>
    <row r="8" spans="1:4" ht="73.5" thickTop="1" thickBot="1" x14ac:dyDescent="0.4">
      <c r="A8" s="140"/>
      <c r="B8" s="74" t="s">
        <v>5</v>
      </c>
      <c r="C8" s="73" t="s">
        <v>6</v>
      </c>
    </row>
    <row r="9" spans="1:4" ht="15.5" thickTop="1" thickBot="1" x14ac:dyDescent="0.4">
      <c r="A9" s="139"/>
      <c r="B9" s="87" t="s">
        <v>288</v>
      </c>
      <c r="C9" s="87" t="s">
        <v>288</v>
      </c>
      <c r="D9" s="43"/>
    </row>
    <row r="10" spans="1:4" ht="58.5" thickTop="1" x14ac:dyDescent="0.35">
      <c r="A10" s="140"/>
      <c r="B10" s="65" t="s">
        <v>133</v>
      </c>
      <c r="C10" s="65" t="s">
        <v>134</v>
      </c>
    </row>
    <row r="11" spans="1:4" ht="150.5" customHeight="1" x14ac:dyDescent="0.35">
      <c r="A11" s="137"/>
      <c r="B11" s="11" t="str">
        <f>IF(B7="Auswahl_Produktkategorie","Keine Produktkategorie in B7 ausgewählt",IF(OR(B9="Dieses Feld enthält eine Produktliste, wenn eine Produktkategorie ausgewählt worden ist.", B9=""),VLOOKUP(B7, PRODUKTDATEN_MATRIX,2,0), VLOOKUP(B9,PRODUKTDATEN_MATRIX,2,0)))</f>
        <v>Keine Produktkategorie in B7 ausgewählt</v>
      </c>
      <c r="C11" s="34" t="str">
        <f>IF(C7="Auswahl_Produktkategorie","Keine Produktkategorie in C7 ausgewählt",IF(OR(C9="Dieses Feld enthält eine Produktliste, wenn eine Produktkategorie ausgewählt worden ist.", C9=""),VLOOKUP(C7, PRODUKTDATEN_MATRIX,2,0), VLOOKUP(C9,PRODUKTDATEN_MATRIX,2,0)))</f>
        <v>Informationen zu Weitere_Sprachstörung:
Unter Weitere_Teilleistungsstörung sind Produkte zu finden, welche für Studierende mit Sprachstörung hilfreich sein könnten und in den vorherigen Kategorien nicht aufgeführt wurden.</v>
      </c>
    </row>
    <row r="12" spans="1:4" ht="33.5" customHeight="1" x14ac:dyDescent="0.35">
      <c r="A12" s="136" t="s">
        <v>326</v>
      </c>
      <c r="B12" s="65" t="str">
        <f>"Im folgenden Feld befindet sich ein Link, welcher zu weiteren Informationen über " &amp; IF(B7="Auswahl_Produktkategorie","das ausgewählte Produkt führt.",
IF(OR(B9="Dieses Feld enthält eine Produktliste, wenn eine Produktkategorie ausgewählt worden ist.",B7=B9, B9=""),VLOOKUP(B7, FRAGEN_PRODUKTE_MATRIX, 2,0) &amp; " führt.", VLOOKUP(B9, FRAGEN_PRODUKTE_MATRIX,2,0)&amp;" führt."))</f>
        <v>Im folgenden Feld befindet sich ein Link, welcher zu weiteren Informationen über das ausgewählte Produkt führt.</v>
      </c>
      <c r="C12" s="65" t="str">
        <f>"Im folgenden Feld befindet sich ein Link, welcher zu weiteren Informationen über " &amp; IF(C7="Auswahl_Produktkategorie","das ausgewählte Produkt führt.",
IF(OR(C9="Dieses Feld enthält eine Produktliste, wenn eine Produktkategorie ausgewählt worden ist.",C7=C9, C9=""),VLOOKUP(C7, FRAGEN_PRODUKTE_MATRIX, 2,0) &amp; " führt.", VLOOKUP(C9, FRAGEN_PRODUKTE_MATRIX,2,0)&amp;" führt."))</f>
        <v>Im folgenden Feld befindet sich ein Link, welcher zu weiteren Informationen über weitere assistive Technologien für Studierende mit Sprachstörung führt.</v>
      </c>
    </row>
    <row r="13" spans="1:4" ht="18.5" customHeight="1" x14ac:dyDescent="0.35">
      <c r="A13" s="137"/>
      <c r="B13" s="102" t="str">
        <f>IF(OR(B7="Auswahl_Produktkategorie", B9="Dieses Feld enthält eine Produktliste, wenn eine Produktkategorie ausgewählt worden ist.", B7=B9), HYPERLINK("","Kein Produkt in B9 ausgewählt"),IF(B9="",HYPERLINK(VLOOKUP(B7,PRODUKTDATEN_LINKS_MATRIX,2,0),VLOOKUP(B7,PRODUKTDATEN_ALTTEXT_MATRIX,2,0)), HYPERLINK(VLOOKUP(B9, PRODUKTDATEN_LINKS_MATRIX,2,0), VLOOKUP(B9, PRODUKTDATEN_ALTTEXT_MATRIX,2,0))))</f>
        <v>Kein Produkt in B9 ausgewählt</v>
      </c>
      <c r="C13" s="102" t="str">
        <f>IF(OR(C7="Auswahl_Produktkategorie", C9="Dieses Feld enthält eine Produktliste, wenn eine Produktkategorie ausgewählt worden ist.", C7=C9), HYPERLINK("","Kein Produkt in C9 ausgewählt"),IF(C9="",HYPERLINK(VLOOKUP(C7,PRODUKTDATEN_LINKS_MATRIX,2,0),VLOOKUP(C7,PRODUKTDATEN_ALTTEXT_MATRIX,2,0)), HYPERLINK(VLOOKUP(C9, PRODUKTDATEN_LINKS_MATRIX,2,0), VLOOKUP(C9, PRODUKTDATEN_ALTTEXT_MATRIX,2,0))))</f>
        <v>Kein Produkt in C9 ausgewählt</v>
      </c>
    </row>
    <row r="14" spans="1:4" ht="29" x14ac:dyDescent="0.35">
      <c r="A14" s="136" t="s">
        <v>17</v>
      </c>
      <c r="B14" s="67" t="str">
        <f>"Welche Hochschulen verfügen über " &amp; IF(B7="Auswahl_Produktkategorie","das ausgewählte Produkt?",
IF(OR(B9="Dieses Feld enthält eine Produktliste, wenn eine Produktkategorie ausgewählt worden ist.",B7=B9, B9=""),VLOOKUP(B7, FRAGEN_PRODUKTE_MATRIX, 2,0) &amp; "?", VLOOKUP(B9, FRAGEN_PRODUKTE_MATRIX,2,0)&amp;"?"))</f>
        <v>Welche Hochschulen verfügen über das ausgewählte Produkt?</v>
      </c>
      <c r="C14" s="67" t="str">
        <f>"Welche Hochschulen verfügen über " &amp; IF(C7="Auswahl_Produktkategorie","das ausgewählte Produkt?",
IF(OR(C9="Dieses Feld enthält eine Produktliste, wenn eine Produktkategorie ausgewählt worden ist.",C7=C9, C9=""),VLOOKUP(C7, FRAGEN_PRODUKTE_MATRIX, 2,0) &amp; "?", VLOOKUP(C9, FRAGEN_PRODUKTE_MATRIX,2,0)&amp;"?"))</f>
        <v>Welche Hochschulen verfügen über weitere assistive Technologien für Studierende mit Sprachstörung?</v>
      </c>
    </row>
    <row r="15" spans="1:4" ht="39" customHeight="1" x14ac:dyDescent="0.35">
      <c r="A15" s="140"/>
      <c r="B15" s="11" t="str">
        <f>IF(B7="Auswahl_Produktkategorie","Keine Produktkategorie in B7 ausgewählt",IF(OR(B9="",B9="Dieses Feld enthält eine Produktliste, wenn eine Produktkategorie ausgewählt worden ist."), VLOOKUP(B7, VERFÜGBARKEIT_MATRIX,2,0), VLOOKUP(B9, VERFÜGBARKEIT_MATRIX, 2,0)))</f>
        <v>Keine Produktkategorie in B7 ausgewählt</v>
      </c>
      <c r="C15" s="34" t="str">
        <f>IF(C7="Auswahl_Produktkategorie","Keine Produktkategorie in C7 ausgewählt",IF(OR(C9="",C9="Dieses Feld enthält eine Produktliste, wenn eine Produktkategorie ausgewählt worden ist."), VLOOKUP(C7, VERFÜGBARKEIT_MATRIX,2,0), VLOOKUP(C9, VERFÜGBARKEIT_MATRIX, 2,0)))</f>
        <v>generell verfügbar</v>
      </c>
    </row>
    <row r="16" spans="1:4" ht="87.5" thickBot="1" x14ac:dyDescent="0.4">
      <c r="A16" s="136" t="s">
        <v>165</v>
      </c>
      <c r="B16" s="66" t="s">
        <v>444</v>
      </c>
      <c r="C16" s="72" t="s">
        <v>445</v>
      </c>
    </row>
    <row r="17" spans="1:4" ht="15.5" thickTop="1" thickBot="1" x14ac:dyDescent="0.4">
      <c r="A17" s="141"/>
      <c r="B17" s="88" t="s">
        <v>10</v>
      </c>
      <c r="C17" s="88" t="s">
        <v>10</v>
      </c>
      <c r="D17" s="43"/>
    </row>
    <row r="18" spans="1:4" ht="15" thickTop="1" x14ac:dyDescent="0.35">
      <c r="A18" s="136" t="s">
        <v>11</v>
      </c>
      <c r="B18" s="65" t="str">
        <f>"Welche assistive Technologie ist an der "&amp;VLOOKUP(B17,FRAGEN_UNIS_MATRIX,2,0)&amp;" vorhanden?"</f>
        <v>Welche assistive Technologie ist an der ausgewählten Hochschule vorhanden?</v>
      </c>
      <c r="C18" s="75" t="str">
        <f>"Welche assistive Technologie ist an der "&amp;VLOOKUP(C17,FRAGEN_UNIS_MATRIX,2,0)&amp;" vorhanden?"</f>
        <v>Welche assistive Technologie ist an der ausgewählten Hochschule vorhanden?</v>
      </c>
    </row>
    <row r="19" spans="1:4" ht="20" customHeight="1" x14ac:dyDescent="0.35">
      <c r="A19" s="137"/>
      <c r="B19" s="11" t="str">
        <f>VLOOKUP(B17, UNIS_TLS_MATRIX, 2, 0)</f>
        <v>Keine Hochschule in B17 ausgewählt</v>
      </c>
      <c r="C19" s="34" t="str">
        <f>VLOOKUP(C17, UNIS_SPRACHSTÖRUNG_MATRIX, 2, 0)</f>
        <v>Keine Hochschule in C17 ausgewählt</v>
      </c>
    </row>
    <row r="20" spans="1:4" x14ac:dyDescent="0.35">
      <c r="A20" s="136" t="s">
        <v>270</v>
      </c>
      <c r="B20" s="67" t="s">
        <v>270</v>
      </c>
      <c r="C20" s="71" t="s">
        <v>270</v>
      </c>
    </row>
    <row r="21" spans="1:4" ht="102.5" customHeight="1" x14ac:dyDescent="0.35">
      <c r="A21" s="137"/>
      <c r="B21" s="11" t="str">
        <f>IF(B17="Auswahl Hochschule", "Keine Hochschule in B17 ausgewählt", VLOOKUP(B17,STANDORT_MATRIX,2,0))</f>
        <v>Keine Hochschule in B17 ausgewählt</v>
      </c>
      <c r="C21" s="34" t="str">
        <f>IF(C17="Auswahl Hochschule", "Keine Hochschule in C17 ausgewählt", VLOOKUP(C17,STANDORT_MATRIX,2,0))</f>
        <v>Keine Hochschule in C17 ausgewählt</v>
      </c>
    </row>
    <row r="22" spans="1:4" x14ac:dyDescent="0.35">
      <c r="A22" s="64" t="s">
        <v>12</v>
      </c>
      <c r="B22" s="70" t="str">
        <f>IF(B17="Auswahl Hochschule", "Welche Kontaktstelle ist an der ausgewählten Hochschule zuständig?",
"Welche Kontaktstelle ist an der " &amp; VLOOKUP(B17, FRAGEN_UNIS_MATRIX,2,0) &amp; " zuständig?")</f>
        <v>Welche Kontaktstelle ist an der ausgewählten Hochschule zuständig?</v>
      </c>
      <c r="C22" s="70" t="str">
        <f>IF(C17="Auswahl Hochschule", "Welche Kontaktstelle ist an der ausgewählten Hochschule zuständig?",
"Welche Kontaktstelle ist an der " &amp; VLOOKUP(C17, FRAGEN_UNIS_MATRIX,2,0) &amp; " zuständig?")</f>
        <v>Welche Kontaktstelle ist an der ausgewählten Hochschule zuständig?</v>
      </c>
    </row>
    <row r="23" spans="1:4" ht="100" customHeight="1" x14ac:dyDescent="0.35">
      <c r="A23" s="136" t="s">
        <v>126</v>
      </c>
      <c r="B23" s="34" t="str">
        <f>IF(B17="Auswahl Hochschule","Keine Hochschule in B17 ausgewählt",VLOOKUP(B17,HOCHSCHULE_KONTAKT_MATRIX,2,0))</f>
        <v>Keine Hochschule in B17 ausgewählt</v>
      </c>
      <c r="C23" s="34" t="str">
        <f>IF(C17="Auswahl Hochschule","Keine Hochschule in C17 ausgewählt",VLOOKUP(C17,HOCHSCHULE_KONTAKT_MATRIX,2,0))</f>
        <v>Keine Hochschule in C17 ausgewählt</v>
      </c>
    </row>
    <row r="24" spans="1:4" ht="20" customHeight="1" x14ac:dyDescent="0.35">
      <c r="A24" s="137"/>
      <c r="B24" s="67" t="str">
        <f>"Die nachfolgende Zelle enthält einen Link zur Kontaktstelle der "&amp;IF(B17="Auswahl Hochschule","ausgewählten Hochschule",VLOOKUP(B17,FRAGEN_UNIS_MATRIX,2,0)) &amp; "."</f>
        <v>Die nachfolgende Zelle enthält einen Link zur Kontaktstelle der ausgewählten Hochschule.</v>
      </c>
      <c r="C24" s="67" t="str">
        <f>"Die nachfolgende Zelle enthält einen Link zur Kontaktstelle der "&amp;IF(C17="Auswahl Hochschule","ausgewählten Hochschule",VLOOKUP(C17,FRAGEN_UNIS_MATRIX,2,0)) &amp; "."</f>
        <v>Die nachfolgende Zelle enthält einen Link zur Kontaktstelle der ausgewählten Hochschule.</v>
      </c>
    </row>
    <row r="25" spans="1:4" ht="19" customHeight="1" x14ac:dyDescent="0.35">
      <c r="A25" s="69" t="s">
        <v>167</v>
      </c>
      <c r="B25" s="58" t="str">
        <f>IF(B17="Auswahl Hochschule",HYPERLINK("","Keine Hochschule in B17 ausgewählt"),HYPERLINK(VLOOKUP(B17,LINKS_MATRIX,2,0),VLOOKUP(B17,ALTTEXT_MATRIX,2,0)))</f>
        <v>Keine Hochschule in B17 ausgewählt</v>
      </c>
      <c r="C25" s="58" t="str">
        <f>IF(C17="Auswahl Hochschule",HYPERLINK("","Keine Hochschule in C17 ausgewählt"),HYPERLINK(VLOOKUP(C17,LINKS_MATRIX,2,0),VLOOKUP(C17, ALTTEXT_MATRIX, 2,0)))</f>
        <v>Keine Hochschule in C17 ausgewählt</v>
      </c>
    </row>
  </sheetData>
  <sheetProtection algorithmName="SHA-512" hashValue="Xwmi3tJX398xUJEu1AIX94fiF9mM8iWuOHSwIdUT3fGKQuIyP1++XoPHcLxMhSMM82m9dacW0EyWv8zSkI86eQ==" saltValue="l1otmfHCWH3xqIZMBgAIXw==" spinCount="100000" sheet="1" objects="1" scenarios="1" formatColumns="0" formatRows="0"/>
  <customSheetViews>
    <customSheetView guid="{4CCB9EB7-E5A7-4F1A-AC92-71DD67B1A61D}" hiddenRows="1" topLeftCell="A18">
      <selection activeCell="B23" sqref="B23"/>
    </customSheetView>
  </customSheetViews>
  <mergeCells count="9">
    <mergeCell ref="A23:A24"/>
    <mergeCell ref="A20:A21"/>
    <mergeCell ref="A4:A5"/>
    <mergeCell ref="A2:A3"/>
    <mergeCell ref="A14:A15"/>
    <mergeCell ref="A16:A17"/>
    <mergeCell ref="A18:A19"/>
    <mergeCell ref="A6:A11"/>
    <mergeCell ref="A12:A13"/>
  </mergeCells>
  <conditionalFormatting sqref="B13">
    <cfRule type="cellIs" dxfId="7" priority="5" operator="equal">
      <formula>"Kein Produkt in B9 ausgewählt"</formula>
    </cfRule>
  </conditionalFormatting>
  <conditionalFormatting sqref="B25">
    <cfRule type="cellIs" dxfId="6" priority="2" operator="equal">
      <formula>"Keine Hochschule in B17 ausgewählt"</formula>
    </cfRule>
  </conditionalFormatting>
  <conditionalFormatting sqref="B13:C13">
    <cfRule type="cellIs" dxfId="5" priority="1" operator="equal">
      <formula>"Kein Link vorhanden"</formula>
    </cfRule>
  </conditionalFormatting>
  <conditionalFormatting sqref="C13">
    <cfRule type="cellIs" dxfId="4" priority="4" operator="equal">
      <formula>"Kein Produkt in C9 ausgewählt"</formula>
    </cfRule>
  </conditionalFormatting>
  <conditionalFormatting sqref="C25">
    <cfRule type="cellIs" dxfId="3" priority="3" operator="equal">
      <formula>"Keine Hochschule in C17 ausgewählt"</formula>
    </cfRule>
  </conditionalFormatting>
  <dataValidations xWindow="382" yWindow="872" count="6">
    <dataValidation type="list" allowBlank="1" showInputMessage="1" showErrorMessage="1" sqref="B17:C17" xr:uid="{00000000-0002-0000-0400-000000000000}">
      <formula1>HOCHSCHULEN_LISTE</formula1>
    </dataValidation>
    <dataValidation type="list" allowBlank="1" showInputMessage="1" showErrorMessage="1" sqref="B7" xr:uid="{00000000-0002-0000-0400-000001000000}">
      <formula1>TEILLEISTUNGSSTÖRUNG_PRODUKTKATEGORIEN_LISTE</formula1>
    </dataValidation>
    <dataValidation type="list" allowBlank="1" showInputMessage="1" showErrorMessage="1" promptTitle="Achtung" prompt="Das angezeigte Produkt wird nicht automatisch geändert, wenn die Produktkategorie gewechselt wird. Die Liste jedoch schon!_x000a_" sqref="B9" xr:uid="{00000000-0002-0000-0400-000002000000}">
      <formula1>INDIRECT($B$7)</formula1>
    </dataValidation>
    <dataValidation type="list" allowBlank="1" showInputMessage="1" showErrorMessage="1" promptTitle="Achtung" prompt="Das angezeigte Produkt wird nicht automatisch geändert, wenn die Produktkategorie gewechselt wird. Die Liste jedoch schon!_x000a_" sqref="C9" xr:uid="{00000000-0002-0000-0400-000003000000}">
      <formula1>INDIRECT($C$7)</formula1>
    </dataValidation>
    <dataValidation type="list" allowBlank="1" showDropDown="1" showInputMessage="1" sqref="A4" xr:uid="{00000000-0002-0000-0400-000004000000}">
      <formula1>INDIRECT($C$3)</formula1>
    </dataValidation>
    <dataValidation type="list" allowBlank="1" showInputMessage="1" showErrorMessage="1" sqref="C7" xr:uid="{606E5663-EE44-4F17-B698-A3115B12D0D7}">
      <formula1>SPRACHSTÖRUNG_PRODUKTKATEGORIEN_LISTE</formula1>
    </dataValidation>
  </dataValidations>
  <pageMargins left="0.7" right="0.7" top="0.78740157499999996" bottom="0.78740157499999996"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autoPageBreaks="0"/>
  </sheetPr>
  <dimension ref="A1:G25"/>
  <sheetViews>
    <sheetView zoomScale="85" zoomScaleNormal="85" workbookViewId="0"/>
  </sheetViews>
  <sheetFormatPr baseColWidth="10" defaultColWidth="0" defaultRowHeight="14.5" zeroHeight="1" x14ac:dyDescent="0.35"/>
  <cols>
    <col min="1" max="1" width="68.1796875" customWidth="1"/>
    <col min="2" max="2" width="115.26953125" style="105" customWidth="1"/>
    <col min="3" max="7" width="11.453125" style="52" hidden="1" customWidth="1"/>
    <col min="8" max="8" width="0" style="52" hidden="1" customWidth="1"/>
    <col min="9" max="16383" width="0" style="52" hidden="1"/>
    <col min="16384" max="16384" width="0" style="52" hidden="1" customWidth="1"/>
  </cols>
  <sheetData>
    <row r="1" spans="1:2" ht="29" x14ac:dyDescent="0.35">
      <c r="A1" s="107" t="s">
        <v>419</v>
      </c>
      <c r="B1" s="115" t="s">
        <v>26</v>
      </c>
    </row>
    <row r="2" spans="1:2" x14ac:dyDescent="0.35">
      <c r="A2" s="136" t="s">
        <v>0</v>
      </c>
      <c r="B2" s="67" t="s">
        <v>0</v>
      </c>
    </row>
    <row r="3" spans="1:2" x14ac:dyDescent="0.35">
      <c r="A3" s="137"/>
      <c r="B3" s="51"/>
    </row>
    <row r="4" spans="1:2" x14ac:dyDescent="0.35">
      <c r="A4" s="136" t="s">
        <v>439</v>
      </c>
      <c r="B4" s="67" t="s">
        <v>439</v>
      </c>
    </row>
    <row r="5" spans="1:2" ht="43.5" x14ac:dyDescent="0.35">
      <c r="A5" s="137"/>
      <c r="B5" s="51" t="s">
        <v>616</v>
      </c>
    </row>
    <row r="6" spans="1:2" ht="29.5" thickBot="1" x14ac:dyDescent="0.4">
      <c r="A6" s="142" t="s">
        <v>3</v>
      </c>
      <c r="B6" s="66" t="s">
        <v>15</v>
      </c>
    </row>
    <row r="7" spans="1:2" ht="15.5" thickTop="1" thickBot="1" x14ac:dyDescent="0.4">
      <c r="A7" s="139"/>
      <c r="B7" s="81" t="s">
        <v>287</v>
      </c>
    </row>
    <row r="8" spans="1:2" ht="30" thickTop="1" thickBot="1" x14ac:dyDescent="0.4">
      <c r="A8" s="139"/>
      <c r="B8" s="66" t="s">
        <v>162</v>
      </c>
    </row>
    <row r="9" spans="1:2" ht="15.5" thickTop="1" thickBot="1" x14ac:dyDescent="0.4">
      <c r="A9" s="139"/>
      <c r="B9" s="81" t="s">
        <v>288</v>
      </c>
    </row>
    <row r="10" spans="1:2" ht="44" thickTop="1" x14ac:dyDescent="0.35">
      <c r="A10" s="139"/>
      <c r="B10" s="65" t="s">
        <v>163</v>
      </c>
    </row>
    <row r="11" spans="1:2" x14ac:dyDescent="0.35">
      <c r="A11" s="141"/>
      <c r="B11" s="51" t="str">
        <f>IF(B7="Auswahl_Produktkategorie","Keine Produktkategorie in B7 ausgewählt",IF(OR(B9="Dieses Feld enthält eine Produktliste, wenn eine Produktkategorie ausgewählt worden ist.", B9=""),VLOOKUP(B7, PRODUKTDATEN_MATRIX,2,0), VLOOKUP(B9,PRODUKTDATEN_MATRIX,2,0)))</f>
        <v>Keine Produktkategorie in B7 ausgewählt</v>
      </c>
    </row>
    <row r="12" spans="1:2" x14ac:dyDescent="0.35">
      <c r="A12" s="136" t="s">
        <v>326</v>
      </c>
      <c r="B12" s="65" t="str">
        <f>"Im folgenden Feld befindet sich ein Link, welcher zu weiteren Informationen über " &amp; IF(B7="Auswahl_Produktkategorie","das ausgewählte Produkt führt.",
IF(OR(B9="Dieses Feld enthält eine Produktliste, wenn eine Produktkategorie ausgewählt worden ist.",B7=B9, B9=""),VLOOKUP(B7, FRAGEN_PRODUKTE_MATRIX, 2,0) &amp; " führt.", VLOOKUP(B9, FRAGEN_PRODUKTE_MATRIX,2,0)&amp;" führt."))</f>
        <v>Im folgenden Feld befindet sich ein Link, welcher zu weiteren Informationen über das ausgewählte Produkt führt.</v>
      </c>
    </row>
    <row r="13" spans="1:2" x14ac:dyDescent="0.35">
      <c r="A13" s="137"/>
      <c r="B13" s="101" t="str">
        <f>IF(OR(B7="Auswahl_Produktkategorie", B9="Dieses Feld enthält eine Produktliste, wenn eine Produktkategorie ausgewählt worden ist.", B7=B9), HYPERLINK("","Kein Produkt in B9 ausgewählt"),IF(B9="",HYPERLINK(VLOOKUP(B7,PRODUKTDATEN_LINKS_MATRIX,2,0),VLOOKUP(B7,PRODUKTDATEN_ALTTEXT_MATRIX,2,0)), HYPERLINK(VLOOKUP(B9, PRODUKTDATEN_LINKS_MATRIX,2,0), VLOOKUP(B9, PRODUKTDATEN_ALTTEXT_MATRIX,2,0))))</f>
        <v>Kein Produkt in B9 ausgewählt</v>
      </c>
    </row>
    <row r="14" spans="1:2" x14ac:dyDescent="0.35">
      <c r="A14" s="136" t="s">
        <v>17</v>
      </c>
      <c r="B14" s="67" t="str">
        <f>"Welche Hochschulen verfügen über " &amp; IF(B7="Auswahl_Produktkategorie","das ausgewählte Produkt?",
IF(OR(B9="Dieses Feld enthält eine Produktliste, wenn eine Produktkategorie ausgewählt worden ist.",B7=B9, B9=""),VLOOKUP(B7, FRAGEN_PRODUKTE_MATRIX, 2,0) &amp; "?", VLOOKUP(B9, FRAGEN_PRODUKTE_MATRIX,2,0)&amp;"?"))</f>
        <v>Welche Hochschulen verfügen über das ausgewählte Produkt?</v>
      </c>
    </row>
    <row r="15" spans="1:2" x14ac:dyDescent="0.35">
      <c r="A15" s="140"/>
      <c r="B15" s="51" t="str">
        <f>IF(B7="Auswahl_Produktkategorie","Keine Produktkategorie in B7 ausgewählt",IF(OR(B9="",B9="Dieses Feld enthält eine Produktliste, wenn eine Produktkategorie ausgewählt worden ist."), VLOOKUP(B7, VERFÜGBARKEIT_MATRIX,2,0), VLOOKUP(B9, VERFÜGBARKEIT_MATRIX, 2,0)))</f>
        <v>Keine Produktkategorie in B7 ausgewählt</v>
      </c>
    </row>
    <row r="16" spans="1:2" ht="58.5" thickBot="1" x14ac:dyDescent="0.4">
      <c r="A16" s="136" t="s">
        <v>165</v>
      </c>
      <c r="B16" s="66" t="s">
        <v>22</v>
      </c>
    </row>
    <row r="17" spans="1:3" ht="15.5" thickTop="1" thickBot="1" x14ac:dyDescent="0.4">
      <c r="A17" s="141"/>
      <c r="B17" s="89" t="s">
        <v>10</v>
      </c>
    </row>
    <row r="18" spans="1:3" ht="15" thickTop="1" x14ac:dyDescent="0.35">
      <c r="A18" s="136" t="s">
        <v>11</v>
      </c>
      <c r="B18" s="65" t="str">
        <f>"Welche assistive Technologie ist an der "&amp;VLOOKUP(B17,FRAGEN_UNIS_MATRIX,2,0)&amp;" vorhanden?"</f>
        <v>Welche assistive Technologie ist an der ausgewählten Hochschule vorhanden?</v>
      </c>
    </row>
    <row r="19" spans="1:3" ht="24" customHeight="1" x14ac:dyDescent="0.35">
      <c r="A19" s="137"/>
      <c r="B19" s="51" t="str">
        <f>VLOOKUP(B17, UNIS_BEDARFSUEBERGREIFEND_MATRIX, 2, 0)</f>
        <v>Keine Hochschule in B17 ausgewählt</v>
      </c>
    </row>
    <row r="20" spans="1:3" ht="18" customHeight="1" x14ac:dyDescent="0.35">
      <c r="A20" s="136" t="s">
        <v>270</v>
      </c>
      <c r="B20" s="67" t="s">
        <v>270</v>
      </c>
    </row>
    <row r="21" spans="1:3" ht="24.5" customHeight="1" x14ac:dyDescent="0.35">
      <c r="A21" s="137"/>
      <c r="B21" s="51" t="str">
        <f>IF(B17="Auswahl Hochschule", "Keine Hochschule in B17 ausgewählt", VLOOKUP(B17,STANDORT_MATRIX,2,0))</f>
        <v>Keine Hochschule in B17 ausgewählt</v>
      </c>
    </row>
    <row r="22" spans="1:3" ht="15.5" customHeight="1" x14ac:dyDescent="0.35">
      <c r="A22" s="64" t="s">
        <v>12</v>
      </c>
      <c r="B22" s="68" t="str">
        <f>IF(B17="Auswahl Hochschule", "Welche Kontaktstelle ist an der ausgewählten Hochschule zuständig?",
"Welche Kontaktstelle ist an der " &amp; VLOOKUP(B17, FRAGEN_UNIS_MATRIX,2,0) &amp; " zuständig?")</f>
        <v>Welche Kontaktstelle ist an der ausgewählten Hochschule zuständig?</v>
      </c>
    </row>
    <row r="23" spans="1:3" ht="100" customHeight="1" x14ac:dyDescent="0.35">
      <c r="A23" s="136" t="s">
        <v>126</v>
      </c>
      <c r="B23" s="51" t="str">
        <f>IF(B17="Auswahl Hochschule","Keine Hochschule in B17 ausgewählt",VLOOKUP(B17,HOCHSCHULE_KONTAKT_MATRIX,2,0))</f>
        <v>Keine Hochschule in B17 ausgewählt</v>
      </c>
    </row>
    <row r="24" spans="1:3" ht="17" customHeight="1" x14ac:dyDescent="0.35">
      <c r="A24" s="137"/>
      <c r="B24" s="67" t="str">
        <f>"Die nachfolgende Zelle enthält einen Link zur Kontaktstelle der "&amp;IF(B17="Auswahl Hochschule","ausgewählten Hochschule",VLOOKUP(B17,FRAGEN_UNIS_MATRIX,2,0)) &amp; "."</f>
        <v>Die nachfolgende Zelle enthält einen Link zur Kontaktstelle der ausgewählten Hochschule.</v>
      </c>
      <c r="C24" s="54"/>
    </row>
    <row r="25" spans="1:3" ht="18.5" customHeight="1" x14ac:dyDescent="0.35">
      <c r="A25" s="64" t="s">
        <v>167</v>
      </c>
      <c r="B25" s="119" t="str">
        <f>IF(B17="Auswahl Hochschule",HYPERLINK("","Keine Hochschule in B17 ausgewählt"),HYPERLINK(VLOOKUP(B17,LINKS_MATRIX,2,0),VLOOKUP(B17,ALTTEXT_MATRIX,2,0)))</f>
        <v>Keine Hochschule in B17 ausgewählt</v>
      </c>
      <c r="C25" s="55"/>
    </row>
  </sheetData>
  <sheetProtection algorithmName="SHA-512" hashValue="r1bUS5lyy9QEQtO9IXqe3SEXo1I0DV0ERe3Yjk7XtOKnODwZ7aMNEY6MFwPGi587PKXs7ifx8wZOtAaByT3XGA==" saltValue="vhB77bVIK16D9+BNGgOXZQ==" spinCount="100000" sheet="1" formatColumns="0" formatRows="0"/>
  <customSheetViews>
    <customSheetView guid="{4CCB9EB7-E5A7-4F1A-AC92-71DD67B1A61D}" scale="85" showPageBreaks="1" hiddenRows="1" topLeftCell="A13">
      <selection activeCell="B21" sqref="B21"/>
    </customSheetView>
  </customSheetViews>
  <mergeCells count="9">
    <mergeCell ref="A23:A24"/>
    <mergeCell ref="A20:A21"/>
    <mergeCell ref="A2:A3"/>
    <mergeCell ref="A4:A5"/>
    <mergeCell ref="A14:A15"/>
    <mergeCell ref="A16:A17"/>
    <mergeCell ref="A18:A19"/>
    <mergeCell ref="A6:A11"/>
    <mergeCell ref="A12:A13"/>
  </mergeCells>
  <conditionalFormatting sqref="B13">
    <cfRule type="cellIs" dxfId="2" priority="1" operator="equal">
      <formula>"Kein Link vorhanden"</formula>
    </cfRule>
    <cfRule type="cellIs" dxfId="1" priority="3" operator="equal">
      <formula>"Kein Produkt in B9 ausgewählt"</formula>
    </cfRule>
  </conditionalFormatting>
  <conditionalFormatting sqref="B25">
    <cfRule type="cellIs" dxfId="0" priority="2" operator="equal">
      <formula>"Keine Hochschule in B17 ausgewählt"</formula>
    </cfRule>
  </conditionalFormatting>
  <dataValidations disablePrompts="1" xWindow="413" yWindow="710" count="4">
    <dataValidation type="list" allowBlank="1" showInputMessage="1" showErrorMessage="1" sqref="B17" xr:uid="{00000000-0002-0000-0500-000000000000}">
      <formula1>HOCHSCHULEN_LISTE</formula1>
    </dataValidation>
    <dataValidation type="list" allowBlank="1" showDropDown="1" showInputMessage="1" sqref="A4" xr:uid="{00000000-0002-0000-0500-000001000000}">
      <formula1>INDIRECT($C$3)</formula1>
    </dataValidation>
    <dataValidation type="list" allowBlank="1" showInputMessage="1" showErrorMessage="1" promptTitle="Achtung" prompt="Das angezeigte Produkt wird nicht automatisch geändert, wenn die Produktkategorie gewechselt wird. Die Liste jedoch schon!_x000a_" sqref="B9" xr:uid="{00000000-0002-0000-0500-000002000000}">
      <formula1>INDIRECT($B$7)</formula1>
    </dataValidation>
    <dataValidation type="list" allowBlank="1" showInputMessage="1" showErrorMessage="1" sqref="B7" xr:uid="{00000000-0002-0000-0500-000003000000}">
      <formula1>BEDARFSÜBERGREIFEND_PRODUKTKATEGORIEN_LISTE</formula1>
    </dataValidation>
  </dataValidations>
  <pageMargins left="0.7" right="0.7" top="0.78740157499999996" bottom="0.78740157499999996"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2">
    <pageSetUpPr autoPageBreaks="0"/>
  </sheetPr>
  <dimension ref="A1:V144"/>
  <sheetViews>
    <sheetView zoomScale="70" zoomScaleNormal="70" workbookViewId="0"/>
  </sheetViews>
  <sheetFormatPr baseColWidth="10" defaultColWidth="31.54296875" defaultRowHeight="14.5" x14ac:dyDescent="0.35"/>
  <cols>
    <col min="1" max="16384" width="31.54296875" style="2"/>
  </cols>
  <sheetData>
    <row r="1" spans="1:22" ht="17.25" customHeight="1" x14ac:dyDescent="0.35">
      <c r="A1" s="21" t="s">
        <v>598</v>
      </c>
      <c r="B1" s="90"/>
      <c r="C1" s="90"/>
      <c r="D1" s="90"/>
      <c r="E1" s="90"/>
      <c r="F1" s="90"/>
      <c r="G1" s="90"/>
      <c r="H1" s="90"/>
      <c r="I1" s="90"/>
      <c r="J1" s="90"/>
      <c r="K1" s="90"/>
      <c r="L1" s="90"/>
      <c r="M1" s="90"/>
      <c r="N1" s="90"/>
      <c r="O1" s="20"/>
    </row>
    <row r="2" spans="1:22" ht="18" customHeight="1" x14ac:dyDescent="0.35">
      <c r="V2" s="17"/>
    </row>
    <row r="3" spans="1:22" ht="18" customHeight="1" x14ac:dyDescent="0.35">
      <c r="A3" s="147" t="s">
        <v>24</v>
      </c>
      <c r="B3" s="147"/>
      <c r="C3" s="147" t="s">
        <v>25</v>
      </c>
      <c r="D3" s="147"/>
      <c r="E3" s="144" t="s">
        <v>150</v>
      </c>
      <c r="F3" s="144"/>
      <c r="G3" s="144" t="s">
        <v>503</v>
      </c>
      <c r="H3" s="144"/>
      <c r="I3" s="143" t="s">
        <v>450</v>
      </c>
      <c r="J3" s="143"/>
      <c r="K3" s="151" t="s">
        <v>449</v>
      </c>
      <c r="L3" s="151"/>
      <c r="M3" s="151" t="s">
        <v>266</v>
      </c>
      <c r="N3" s="151"/>
      <c r="O3" s="143" t="s">
        <v>151</v>
      </c>
      <c r="P3" s="143"/>
      <c r="V3" s="17"/>
    </row>
    <row r="4" spans="1:22" ht="18" customHeight="1" x14ac:dyDescent="0.35">
      <c r="A4" s="27" t="s">
        <v>10</v>
      </c>
      <c r="B4" s="27" t="s">
        <v>442</v>
      </c>
      <c r="C4" s="27" t="s">
        <v>10</v>
      </c>
      <c r="D4" s="27" t="s">
        <v>443</v>
      </c>
      <c r="E4" s="13" t="s">
        <v>10</v>
      </c>
      <c r="F4" s="13" t="s">
        <v>442</v>
      </c>
      <c r="G4" s="13" t="s">
        <v>10</v>
      </c>
      <c r="H4" s="13" t="s">
        <v>443</v>
      </c>
      <c r="I4" s="3" t="s">
        <v>10</v>
      </c>
      <c r="J4" s="3" t="s">
        <v>442</v>
      </c>
      <c r="K4" s="28" t="s">
        <v>10</v>
      </c>
      <c r="L4" s="28" t="s">
        <v>442</v>
      </c>
      <c r="M4" s="28" t="s">
        <v>10</v>
      </c>
      <c r="N4" s="28" t="s">
        <v>443</v>
      </c>
      <c r="O4" s="3" t="s">
        <v>10</v>
      </c>
      <c r="P4" s="3" t="s">
        <v>442</v>
      </c>
      <c r="V4" s="17"/>
    </row>
    <row r="5" spans="1:22" ht="18" customHeight="1" x14ac:dyDescent="0.35">
      <c r="A5" s="27" t="s">
        <v>27</v>
      </c>
      <c r="B5" s="27" t="s">
        <v>649</v>
      </c>
      <c r="C5" s="27" t="s">
        <v>27</v>
      </c>
      <c r="D5" s="27" t="s">
        <v>8</v>
      </c>
      <c r="E5" s="13" t="s">
        <v>27</v>
      </c>
      <c r="F5" s="13" t="s">
        <v>649</v>
      </c>
      <c r="G5" s="13" t="s">
        <v>27</v>
      </c>
      <c r="H5" s="13" t="s">
        <v>648</v>
      </c>
      <c r="I5" s="3" t="s">
        <v>27</v>
      </c>
      <c r="J5" s="3" t="s">
        <v>639</v>
      </c>
      <c r="K5" s="28" t="s">
        <v>27</v>
      </c>
      <c r="L5" s="28" t="s">
        <v>649</v>
      </c>
      <c r="M5" s="28" t="s">
        <v>27</v>
      </c>
      <c r="N5" s="28" t="s">
        <v>649</v>
      </c>
      <c r="O5" s="3" t="s">
        <v>27</v>
      </c>
      <c r="P5" s="3" t="s">
        <v>39</v>
      </c>
      <c r="V5" s="17"/>
    </row>
    <row r="6" spans="1:22" ht="18" customHeight="1" x14ac:dyDescent="0.35">
      <c r="A6" s="27" t="s">
        <v>29</v>
      </c>
      <c r="B6" s="27" t="s">
        <v>28</v>
      </c>
      <c r="C6" s="27" t="s">
        <v>29</v>
      </c>
      <c r="D6" s="27" t="s">
        <v>28</v>
      </c>
      <c r="E6" s="13" t="s">
        <v>29</v>
      </c>
      <c r="F6" s="13" t="s">
        <v>28</v>
      </c>
      <c r="G6" s="13" t="s">
        <v>29</v>
      </c>
      <c r="H6" s="13" t="s">
        <v>28</v>
      </c>
      <c r="I6" s="3" t="s">
        <v>29</v>
      </c>
      <c r="J6" s="3" t="s">
        <v>28</v>
      </c>
      <c r="K6" s="28" t="s">
        <v>29</v>
      </c>
      <c r="L6" s="28" t="s">
        <v>28</v>
      </c>
      <c r="M6" s="28" t="s">
        <v>29</v>
      </c>
      <c r="N6" s="28" t="s">
        <v>28</v>
      </c>
      <c r="O6" s="3" t="s">
        <v>29</v>
      </c>
      <c r="P6" s="3" t="s">
        <v>28</v>
      </c>
      <c r="V6" s="17"/>
    </row>
    <row r="7" spans="1:22" ht="18" customHeight="1" x14ac:dyDescent="0.35">
      <c r="A7" s="27" t="s">
        <v>30</v>
      </c>
      <c r="B7" s="27" t="s">
        <v>588</v>
      </c>
      <c r="C7" s="27" t="s">
        <v>30</v>
      </c>
      <c r="D7" s="27" t="s">
        <v>31</v>
      </c>
      <c r="E7" s="13" t="s">
        <v>30</v>
      </c>
      <c r="F7" s="13" t="s">
        <v>513</v>
      </c>
      <c r="G7" s="13" t="s">
        <v>30</v>
      </c>
      <c r="H7" s="13" t="s">
        <v>583</v>
      </c>
      <c r="I7" s="3" t="s">
        <v>30</v>
      </c>
      <c r="J7" s="3" t="s">
        <v>631</v>
      </c>
      <c r="K7" s="28" t="s">
        <v>30</v>
      </c>
      <c r="L7" s="28" t="s">
        <v>584</v>
      </c>
      <c r="M7" s="28" t="s">
        <v>30</v>
      </c>
      <c r="N7" s="28" t="s">
        <v>624</v>
      </c>
      <c r="O7" s="3" t="s">
        <v>30</v>
      </c>
      <c r="P7" s="3" t="s">
        <v>496</v>
      </c>
      <c r="V7" s="17"/>
    </row>
    <row r="8" spans="1:22" ht="18" customHeight="1" x14ac:dyDescent="0.35">
      <c r="A8" s="27" t="s">
        <v>23</v>
      </c>
      <c r="B8" s="27" t="s">
        <v>28</v>
      </c>
      <c r="C8" s="27" t="s">
        <v>23</v>
      </c>
      <c r="D8" s="27" t="s">
        <v>28</v>
      </c>
      <c r="E8" s="13" t="s">
        <v>23</v>
      </c>
      <c r="F8" s="13" t="s">
        <v>28</v>
      </c>
      <c r="G8" s="13" t="s">
        <v>23</v>
      </c>
      <c r="H8" s="13" t="s">
        <v>28</v>
      </c>
      <c r="I8" s="3" t="s">
        <v>23</v>
      </c>
      <c r="J8" s="3" t="s">
        <v>28</v>
      </c>
      <c r="K8" s="28" t="s">
        <v>23</v>
      </c>
      <c r="L8" s="28" t="s">
        <v>28</v>
      </c>
      <c r="M8" s="28" t="s">
        <v>23</v>
      </c>
      <c r="N8" s="28" t="s">
        <v>28</v>
      </c>
      <c r="O8" s="3" t="s">
        <v>23</v>
      </c>
      <c r="P8" s="3" t="s">
        <v>28</v>
      </c>
      <c r="V8" s="17"/>
    </row>
    <row r="9" spans="1:22" ht="18" customHeight="1" x14ac:dyDescent="0.35">
      <c r="A9" s="27" t="s">
        <v>32</v>
      </c>
      <c r="B9" s="27" t="s">
        <v>624</v>
      </c>
      <c r="C9" s="27" t="s">
        <v>32</v>
      </c>
      <c r="D9" s="27" t="s">
        <v>409</v>
      </c>
      <c r="E9" s="13" t="s">
        <v>32</v>
      </c>
      <c r="F9" s="13" t="s">
        <v>624</v>
      </c>
      <c r="G9" s="13" t="s">
        <v>32</v>
      </c>
      <c r="H9" s="13" t="s">
        <v>251</v>
      </c>
      <c r="I9" s="3" t="s">
        <v>32</v>
      </c>
      <c r="J9" s="3" t="s">
        <v>632</v>
      </c>
      <c r="K9" s="28" t="s">
        <v>32</v>
      </c>
      <c r="L9" s="28" t="s">
        <v>250</v>
      </c>
      <c r="M9" s="28" t="s">
        <v>32</v>
      </c>
      <c r="N9" s="28" t="s">
        <v>624</v>
      </c>
      <c r="O9" s="3" t="s">
        <v>32</v>
      </c>
      <c r="P9" s="3" t="s">
        <v>39</v>
      </c>
      <c r="V9" s="17"/>
    </row>
    <row r="10" spans="1:22" ht="18" customHeight="1" x14ac:dyDescent="0.35">
      <c r="A10" s="27" t="s">
        <v>34</v>
      </c>
      <c r="B10" s="27" t="s">
        <v>28</v>
      </c>
      <c r="C10" s="27" t="s">
        <v>34</v>
      </c>
      <c r="D10" s="27" t="s">
        <v>28</v>
      </c>
      <c r="E10" s="13" t="s">
        <v>34</v>
      </c>
      <c r="F10" s="13" t="s">
        <v>489</v>
      </c>
      <c r="G10" s="13" t="s">
        <v>34</v>
      </c>
      <c r="H10" s="13" t="s">
        <v>492</v>
      </c>
      <c r="I10" s="3" t="s">
        <v>34</v>
      </c>
      <c r="J10" s="3" t="s">
        <v>28</v>
      </c>
      <c r="K10" s="28" t="s">
        <v>34</v>
      </c>
      <c r="L10" s="28" t="s">
        <v>28</v>
      </c>
      <c r="M10" s="28" t="s">
        <v>34</v>
      </c>
      <c r="N10" s="28" t="s">
        <v>28</v>
      </c>
      <c r="O10" s="3" t="s">
        <v>34</v>
      </c>
      <c r="P10" s="3" t="s">
        <v>624</v>
      </c>
      <c r="V10" s="17"/>
    </row>
    <row r="11" spans="1:22" ht="18" customHeight="1" x14ac:dyDescent="0.35">
      <c r="A11" s="27" t="s">
        <v>458</v>
      </c>
      <c r="B11" s="27" t="s">
        <v>557</v>
      </c>
      <c r="C11" s="27" t="s">
        <v>458</v>
      </c>
      <c r="D11" s="27" t="s">
        <v>558</v>
      </c>
      <c r="E11" s="13" t="s">
        <v>458</v>
      </c>
      <c r="F11" s="13" t="s">
        <v>624</v>
      </c>
      <c r="G11" s="13" t="s">
        <v>458</v>
      </c>
      <c r="H11" s="13" t="s">
        <v>35</v>
      </c>
      <c r="I11" s="3" t="s">
        <v>458</v>
      </c>
      <c r="J11" s="3" t="s">
        <v>631</v>
      </c>
      <c r="K11" s="28" t="s">
        <v>458</v>
      </c>
      <c r="L11" s="28" t="s">
        <v>36</v>
      </c>
      <c r="M11" s="28" t="s">
        <v>458</v>
      </c>
      <c r="N11" s="28" t="s">
        <v>624</v>
      </c>
      <c r="O11" s="3" t="s">
        <v>458</v>
      </c>
      <c r="P11" s="3" t="s">
        <v>39</v>
      </c>
      <c r="V11" s="17"/>
    </row>
    <row r="12" spans="1:22" ht="18" customHeight="1" x14ac:dyDescent="0.35">
      <c r="A12" s="27" t="s">
        <v>219</v>
      </c>
      <c r="B12" s="27" t="s">
        <v>28</v>
      </c>
      <c r="C12" s="27" t="s">
        <v>219</v>
      </c>
      <c r="D12" s="27" t="s">
        <v>28</v>
      </c>
      <c r="E12" s="13" t="s">
        <v>219</v>
      </c>
      <c r="F12" s="13" t="s">
        <v>28</v>
      </c>
      <c r="G12" s="13" t="s">
        <v>219</v>
      </c>
      <c r="H12" s="13" t="s">
        <v>28</v>
      </c>
      <c r="I12" s="3" t="s">
        <v>219</v>
      </c>
      <c r="J12" s="3" t="s">
        <v>28</v>
      </c>
      <c r="K12" s="28" t="s">
        <v>219</v>
      </c>
      <c r="L12" s="28" t="s">
        <v>28</v>
      </c>
      <c r="M12" s="28" t="s">
        <v>219</v>
      </c>
      <c r="N12" s="28" t="s">
        <v>28</v>
      </c>
      <c r="O12" s="3" t="s">
        <v>219</v>
      </c>
      <c r="P12" s="3" t="s">
        <v>28</v>
      </c>
      <c r="V12" s="17"/>
    </row>
    <row r="13" spans="1:22" ht="18" customHeight="1" x14ac:dyDescent="0.35">
      <c r="A13" s="27" t="s">
        <v>37</v>
      </c>
      <c r="B13" s="27" t="s">
        <v>559</v>
      </c>
      <c r="C13" s="27" t="s">
        <v>37</v>
      </c>
      <c r="D13" s="27" t="s">
        <v>560</v>
      </c>
      <c r="E13" s="13" t="s">
        <v>37</v>
      </c>
      <c r="F13" s="13" t="s">
        <v>624</v>
      </c>
      <c r="G13" s="13" t="s">
        <v>37</v>
      </c>
      <c r="H13" s="13" t="s">
        <v>38</v>
      </c>
      <c r="I13" s="3" t="s">
        <v>37</v>
      </c>
      <c r="J13" s="3" t="s">
        <v>631</v>
      </c>
      <c r="K13" s="28" t="s">
        <v>37</v>
      </c>
      <c r="L13" s="28" t="s">
        <v>36</v>
      </c>
      <c r="M13" s="28" t="s">
        <v>37</v>
      </c>
      <c r="N13" s="28" t="s">
        <v>624</v>
      </c>
      <c r="O13" s="3" t="s">
        <v>37</v>
      </c>
      <c r="P13" s="3" t="s">
        <v>39</v>
      </c>
      <c r="V13" s="17"/>
    </row>
    <row r="14" spans="1:22" ht="18" customHeight="1" x14ac:dyDescent="0.35">
      <c r="A14" s="27" t="s">
        <v>40</v>
      </c>
      <c r="B14" s="27" t="s">
        <v>561</v>
      </c>
      <c r="C14" s="27" t="s">
        <v>40</v>
      </c>
      <c r="D14" s="27" t="s">
        <v>562</v>
      </c>
      <c r="E14" s="13" t="s">
        <v>40</v>
      </c>
      <c r="F14" s="13" t="s">
        <v>488</v>
      </c>
      <c r="G14" s="13" t="s">
        <v>40</v>
      </c>
      <c r="H14" s="13" t="s">
        <v>487</v>
      </c>
      <c r="I14" s="3" t="s">
        <v>40</v>
      </c>
      <c r="J14" s="3" t="s">
        <v>33</v>
      </c>
      <c r="K14" s="28" t="s">
        <v>40</v>
      </c>
      <c r="L14" s="28" t="s">
        <v>624</v>
      </c>
      <c r="M14" s="28" t="s">
        <v>40</v>
      </c>
      <c r="N14" s="28" t="s">
        <v>624</v>
      </c>
      <c r="O14" s="3" t="s">
        <v>40</v>
      </c>
      <c r="P14" s="3" t="s">
        <v>508</v>
      </c>
      <c r="V14" s="17"/>
    </row>
    <row r="15" spans="1:22" ht="18" customHeight="1" x14ac:dyDescent="0.35">
      <c r="A15" s="27" t="s">
        <v>41</v>
      </c>
      <c r="B15" s="27" t="s">
        <v>481</v>
      </c>
      <c r="C15" s="27" t="s">
        <v>41</v>
      </c>
      <c r="D15" s="27" t="s">
        <v>480</v>
      </c>
      <c r="E15" s="13" t="s">
        <v>41</v>
      </c>
      <c r="F15" s="13" t="s">
        <v>624</v>
      </c>
      <c r="G15" s="13" t="s">
        <v>41</v>
      </c>
      <c r="H15" s="13" t="s">
        <v>624</v>
      </c>
      <c r="I15" s="3" t="s">
        <v>41</v>
      </c>
      <c r="J15" s="3" t="s">
        <v>39</v>
      </c>
      <c r="K15" s="28" t="s">
        <v>41</v>
      </c>
      <c r="L15" s="28" t="s">
        <v>624</v>
      </c>
      <c r="M15" s="28" t="s">
        <v>41</v>
      </c>
      <c r="N15" s="28" t="s">
        <v>624</v>
      </c>
      <c r="O15" s="3" t="s">
        <v>41</v>
      </c>
      <c r="P15" s="3" t="s">
        <v>509</v>
      </c>
      <c r="V15" s="17"/>
    </row>
    <row r="16" spans="1:22" ht="18" customHeight="1" x14ac:dyDescent="0.35">
      <c r="A16" s="27" t="s">
        <v>42</v>
      </c>
      <c r="B16" s="27" t="s">
        <v>28</v>
      </c>
      <c r="C16" s="27" t="s">
        <v>42</v>
      </c>
      <c r="D16" s="27" t="s">
        <v>28</v>
      </c>
      <c r="E16" s="13" t="s">
        <v>42</v>
      </c>
      <c r="F16" s="13" t="s">
        <v>28</v>
      </c>
      <c r="G16" s="13" t="s">
        <v>42</v>
      </c>
      <c r="H16" s="13" t="s">
        <v>28</v>
      </c>
      <c r="I16" s="3" t="s">
        <v>42</v>
      </c>
      <c r="J16" s="3" t="s">
        <v>28</v>
      </c>
      <c r="K16" s="28" t="s">
        <v>42</v>
      </c>
      <c r="L16" s="28" t="s">
        <v>28</v>
      </c>
      <c r="M16" s="28" t="s">
        <v>42</v>
      </c>
      <c r="N16" s="28" t="s">
        <v>28</v>
      </c>
      <c r="O16" s="3" t="s">
        <v>42</v>
      </c>
      <c r="P16" s="3" t="s">
        <v>28</v>
      </c>
      <c r="V16" s="17"/>
    </row>
    <row r="17" spans="1:22" ht="18" customHeight="1" x14ac:dyDescent="0.35">
      <c r="A17" s="27" t="s">
        <v>43</v>
      </c>
      <c r="B17" s="27" t="s">
        <v>28</v>
      </c>
      <c r="C17" s="27" t="s">
        <v>43</v>
      </c>
      <c r="D17" s="27" t="s">
        <v>28</v>
      </c>
      <c r="E17" s="13" t="s">
        <v>43</v>
      </c>
      <c r="F17" s="13" t="s">
        <v>28</v>
      </c>
      <c r="G17" s="13" t="s">
        <v>43</v>
      </c>
      <c r="H17" s="13" t="s">
        <v>28</v>
      </c>
      <c r="I17" s="3" t="s">
        <v>43</v>
      </c>
      <c r="J17" s="3" t="s">
        <v>28</v>
      </c>
      <c r="K17" s="28" t="s">
        <v>43</v>
      </c>
      <c r="L17" s="28" t="s">
        <v>28</v>
      </c>
      <c r="M17" s="28" t="s">
        <v>43</v>
      </c>
      <c r="N17" s="28" t="s">
        <v>28</v>
      </c>
      <c r="O17" s="3" t="s">
        <v>43</v>
      </c>
      <c r="P17" s="3" t="s">
        <v>28</v>
      </c>
      <c r="V17" s="17"/>
    </row>
    <row r="18" spans="1:22" ht="18" customHeight="1" x14ac:dyDescent="0.35">
      <c r="A18" s="27" t="s">
        <v>44</v>
      </c>
      <c r="B18" s="27" t="s">
        <v>28</v>
      </c>
      <c r="C18" s="27" t="s">
        <v>44</v>
      </c>
      <c r="D18" s="27" t="s">
        <v>28</v>
      </c>
      <c r="E18" s="13" t="s">
        <v>44</v>
      </c>
      <c r="F18" s="13" t="s">
        <v>28</v>
      </c>
      <c r="G18" s="13" t="s">
        <v>44</v>
      </c>
      <c r="H18" s="13" t="s">
        <v>28</v>
      </c>
      <c r="I18" s="3" t="s">
        <v>44</v>
      </c>
      <c r="J18" s="3" t="s">
        <v>28</v>
      </c>
      <c r="K18" s="28" t="s">
        <v>44</v>
      </c>
      <c r="L18" s="28" t="s">
        <v>28</v>
      </c>
      <c r="M18" s="28" t="s">
        <v>44</v>
      </c>
      <c r="N18" s="28" t="s">
        <v>28</v>
      </c>
      <c r="O18" s="3" t="s">
        <v>44</v>
      </c>
      <c r="P18" s="3" t="s">
        <v>28</v>
      </c>
      <c r="V18" s="17"/>
    </row>
    <row r="19" spans="1:22" ht="18" customHeight="1" x14ac:dyDescent="0.35">
      <c r="A19" s="27" t="s">
        <v>45</v>
      </c>
      <c r="B19" s="27" t="s">
        <v>28</v>
      </c>
      <c r="C19" s="27" t="s">
        <v>45</v>
      </c>
      <c r="D19" s="27" t="s">
        <v>28</v>
      </c>
      <c r="E19" s="13" t="s">
        <v>45</v>
      </c>
      <c r="F19" s="13" t="s">
        <v>28</v>
      </c>
      <c r="G19" s="13" t="s">
        <v>45</v>
      </c>
      <c r="H19" s="13" t="s">
        <v>28</v>
      </c>
      <c r="I19" s="3" t="s">
        <v>45</v>
      </c>
      <c r="J19" s="3" t="s">
        <v>28</v>
      </c>
      <c r="K19" s="28" t="s">
        <v>45</v>
      </c>
      <c r="L19" s="28" t="s">
        <v>28</v>
      </c>
      <c r="M19" s="28" t="s">
        <v>45</v>
      </c>
      <c r="N19" s="28" t="s">
        <v>28</v>
      </c>
      <c r="O19" s="3" t="s">
        <v>45</v>
      </c>
      <c r="P19" s="3" t="s">
        <v>28</v>
      </c>
      <c r="V19" s="17"/>
    </row>
    <row r="20" spans="1:22" ht="18" customHeight="1" x14ac:dyDescent="0.35">
      <c r="A20" s="27" t="s">
        <v>46</v>
      </c>
      <c r="B20" s="27" t="s">
        <v>563</v>
      </c>
      <c r="C20" s="27" t="s">
        <v>46</v>
      </c>
      <c r="D20" s="27" t="s">
        <v>564</v>
      </c>
      <c r="E20" s="13" t="s">
        <v>46</v>
      </c>
      <c r="F20" s="13" t="s">
        <v>624</v>
      </c>
      <c r="G20" s="13" t="s">
        <v>46</v>
      </c>
      <c r="H20" s="13" t="s">
        <v>624</v>
      </c>
      <c r="I20" s="3" t="s">
        <v>46</v>
      </c>
      <c r="J20" s="3" t="s">
        <v>624</v>
      </c>
      <c r="K20" s="28" t="s">
        <v>46</v>
      </c>
      <c r="L20" s="28" t="s">
        <v>47</v>
      </c>
      <c r="M20" s="28" t="s">
        <v>46</v>
      </c>
      <c r="N20" s="28" t="s">
        <v>624</v>
      </c>
      <c r="O20" s="3" t="s">
        <v>46</v>
      </c>
      <c r="P20" s="3" t="s">
        <v>28</v>
      </c>
    </row>
    <row r="21" spans="1:22" ht="18" customHeight="1" x14ac:dyDescent="0.35">
      <c r="A21" s="27" t="s">
        <v>48</v>
      </c>
      <c r="B21" s="27" t="s">
        <v>28</v>
      </c>
      <c r="C21" s="27" t="s">
        <v>48</v>
      </c>
      <c r="D21" s="27" t="s">
        <v>28</v>
      </c>
      <c r="E21" s="13" t="s">
        <v>48</v>
      </c>
      <c r="F21" s="13" t="s">
        <v>28</v>
      </c>
      <c r="G21" s="13" t="s">
        <v>48</v>
      </c>
      <c r="H21" s="13" t="s">
        <v>28</v>
      </c>
      <c r="I21" s="3" t="s">
        <v>48</v>
      </c>
      <c r="J21" s="3" t="s">
        <v>28</v>
      </c>
      <c r="K21" s="28" t="s">
        <v>48</v>
      </c>
      <c r="L21" s="28" t="s">
        <v>28</v>
      </c>
      <c r="M21" s="28" t="s">
        <v>48</v>
      </c>
      <c r="N21" s="28" t="s">
        <v>28</v>
      </c>
      <c r="O21" s="3" t="s">
        <v>48</v>
      </c>
      <c r="P21" s="3" t="s">
        <v>28</v>
      </c>
    </row>
    <row r="22" spans="1:22" ht="18" customHeight="1" x14ac:dyDescent="0.35">
      <c r="A22" s="27" t="s">
        <v>49</v>
      </c>
      <c r="B22" s="27" t="s">
        <v>565</v>
      </c>
      <c r="C22" s="27" t="s">
        <v>49</v>
      </c>
      <c r="D22" s="27" t="s">
        <v>566</v>
      </c>
      <c r="E22" s="13" t="s">
        <v>49</v>
      </c>
      <c r="F22" s="13" t="s">
        <v>624</v>
      </c>
      <c r="G22" s="13" t="s">
        <v>49</v>
      </c>
      <c r="H22" s="13" t="s">
        <v>35</v>
      </c>
      <c r="I22" s="3" t="s">
        <v>49</v>
      </c>
      <c r="J22" s="3" t="s">
        <v>624</v>
      </c>
      <c r="K22" s="28" t="s">
        <v>49</v>
      </c>
      <c r="L22" s="28" t="s">
        <v>624</v>
      </c>
      <c r="M22" s="28" t="s">
        <v>49</v>
      </c>
      <c r="N22" s="28" t="s">
        <v>624</v>
      </c>
      <c r="O22" s="3" t="s">
        <v>49</v>
      </c>
      <c r="P22" s="3" t="s">
        <v>39</v>
      </c>
    </row>
    <row r="23" spans="1:22" ht="18" customHeight="1" x14ac:dyDescent="0.35">
      <c r="A23" s="27" t="s">
        <v>50</v>
      </c>
      <c r="B23" s="27" t="s">
        <v>624</v>
      </c>
      <c r="C23" s="27" t="s">
        <v>50</v>
      </c>
      <c r="D23" s="27" t="s">
        <v>624</v>
      </c>
      <c r="E23" s="13" t="s">
        <v>50</v>
      </c>
      <c r="F23" s="13" t="s">
        <v>624</v>
      </c>
      <c r="G23" s="13" t="s">
        <v>50</v>
      </c>
      <c r="H23" s="13" t="s">
        <v>624</v>
      </c>
      <c r="I23" s="3" t="s">
        <v>50</v>
      </c>
      <c r="J23" s="3" t="s">
        <v>624</v>
      </c>
      <c r="K23" s="28" t="s">
        <v>50</v>
      </c>
      <c r="L23" s="28" t="s">
        <v>624</v>
      </c>
      <c r="M23" s="28" t="s">
        <v>50</v>
      </c>
      <c r="N23" s="28" t="s">
        <v>624</v>
      </c>
      <c r="O23" s="3" t="s">
        <v>50</v>
      </c>
      <c r="P23" s="3" t="s">
        <v>624</v>
      </c>
    </row>
    <row r="24" spans="1:22" ht="18" customHeight="1" x14ac:dyDescent="0.35">
      <c r="A24" s="27" t="s">
        <v>19</v>
      </c>
      <c r="B24" s="27" t="s">
        <v>589</v>
      </c>
      <c r="C24" s="27" t="s">
        <v>19</v>
      </c>
      <c r="D24" s="27" t="s">
        <v>484</v>
      </c>
      <c r="E24" s="13" t="s">
        <v>19</v>
      </c>
      <c r="F24" s="13" t="s">
        <v>514</v>
      </c>
      <c r="G24" s="13" t="s">
        <v>19</v>
      </c>
      <c r="H24" s="13" t="s">
        <v>515</v>
      </c>
      <c r="I24" s="3" t="s">
        <v>19</v>
      </c>
      <c r="J24" s="3" t="s">
        <v>631</v>
      </c>
      <c r="K24" s="28" t="s">
        <v>19</v>
      </c>
      <c r="L24" s="28" t="s">
        <v>585</v>
      </c>
      <c r="M24" s="28" t="s">
        <v>19</v>
      </c>
      <c r="N24" s="28" t="s">
        <v>624</v>
      </c>
      <c r="O24" s="3" t="s">
        <v>19</v>
      </c>
      <c r="P24" s="3" t="s">
        <v>495</v>
      </c>
    </row>
    <row r="25" spans="1:22" ht="18" customHeight="1" x14ac:dyDescent="0.35">
      <c r="A25" s="27" t="s">
        <v>51</v>
      </c>
      <c r="B25" s="27" t="s">
        <v>479</v>
      </c>
      <c r="C25" s="27" t="s">
        <v>51</v>
      </c>
      <c r="D25" s="27" t="s">
        <v>485</v>
      </c>
      <c r="E25" s="13" t="s">
        <v>51</v>
      </c>
      <c r="F25" s="13" t="s">
        <v>52</v>
      </c>
      <c r="G25" s="13" t="s">
        <v>51</v>
      </c>
      <c r="H25" s="13" t="s">
        <v>52</v>
      </c>
      <c r="I25" s="3" t="s">
        <v>51</v>
      </c>
      <c r="J25" s="3" t="s">
        <v>630</v>
      </c>
      <c r="K25" s="28" t="s">
        <v>51</v>
      </c>
      <c r="L25" s="28" t="s">
        <v>554</v>
      </c>
      <c r="M25" s="28" t="s">
        <v>51</v>
      </c>
      <c r="N25" s="28" t="s">
        <v>624</v>
      </c>
      <c r="O25" s="3" t="s">
        <v>51</v>
      </c>
      <c r="P25" s="3" t="s">
        <v>496</v>
      </c>
    </row>
    <row r="26" spans="1:22" ht="18" customHeight="1" x14ac:dyDescent="0.35">
      <c r="A26" s="27" t="s">
        <v>53</v>
      </c>
      <c r="B26" s="27" t="s">
        <v>567</v>
      </c>
      <c r="C26" s="27" t="s">
        <v>53</v>
      </c>
      <c r="D26" s="27" t="s">
        <v>592</v>
      </c>
      <c r="E26" s="13" t="s">
        <v>53</v>
      </c>
      <c r="F26" s="13" t="s">
        <v>624</v>
      </c>
      <c r="G26" s="13" t="s">
        <v>53</v>
      </c>
      <c r="H26" s="13" t="s">
        <v>622</v>
      </c>
      <c r="I26" s="3" t="s">
        <v>53</v>
      </c>
      <c r="J26" s="3" t="s">
        <v>39</v>
      </c>
      <c r="K26" s="28" t="s">
        <v>53</v>
      </c>
      <c r="L26" s="28" t="s">
        <v>624</v>
      </c>
      <c r="M26" s="28" t="s">
        <v>53</v>
      </c>
      <c r="N26" s="28" t="s">
        <v>624</v>
      </c>
      <c r="O26" s="3" t="s">
        <v>53</v>
      </c>
      <c r="P26" s="3" t="s">
        <v>496</v>
      </c>
    </row>
    <row r="27" spans="1:22" ht="18" customHeight="1" x14ac:dyDescent="0.35">
      <c r="A27" s="27" t="s">
        <v>54</v>
      </c>
      <c r="B27" s="27" t="s">
        <v>568</v>
      </c>
      <c r="C27" s="27" t="s">
        <v>54</v>
      </c>
      <c r="D27" s="27" t="s">
        <v>569</v>
      </c>
      <c r="E27" s="13" t="s">
        <v>54</v>
      </c>
      <c r="F27" s="13" t="s">
        <v>624</v>
      </c>
      <c r="G27" s="13" t="s">
        <v>54</v>
      </c>
      <c r="H27" s="13" t="s">
        <v>35</v>
      </c>
      <c r="I27" s="3" t="s">
        <v>54</v>
      </c>
      <c r="J27" s="3" t="s">
        <v>629</v>
      </c>
      <c r="K27" s="28" t="s">
        <v>54</v>
      </c>
      <c r="L27" s="28" t="s">
        <v>55</v>
      </c>
      <c r="M27" s="28" t="s">
        <v>54</v>
      </c>
      <c r="N27" s="28" t="s">
        <v>624</v>
      </c>
      <c r="O27" s="3" t="s">
        <v>54</v>
      </c>
      <c r="P27" s="3" t="s">
        <v>39</v>
      </c>
    </row>
    <row r="28" spans="1:22" ht="18" customHeight="1" x14ac:dyDescent="0.35">
      <c r="A28" s="27" t="s">
        <v>56</v>
      </c>
      <c r="B28" s="27" t="s">
        <v>57</v>
      </c>
      <c r="C28" s="27" t="s">
        <v>56</v>
      </c>
      <c r="D28" s="27" t="s">
        <v>624</v>
      </c>
      <c r="E28" s="13" t="s">
        <v>56</v>
      </c>
      <c r="F28" s="13" t="s">
        <v>624</v>
      </c>
      <c r="G28" s="13" t="s">
        <v>56</v>
      </c>
      <c r="H28" s="13" t="s">
        <v>624</v>
      </c>
      <c r="I28" s="3" t="s">
        <v>56</v>
      </c>
      <c r="J28" s="3" t="s">
        <v>624</v>
      </c>
      <c r="K28" s="28" t="s">
        <v>56</v>
      </c>
      <c r="L28" s="28" t="s">
        <v>624</v>
      </c>
      <c r="M28" s="28" t="s">
        <v>56</v>
      </c>
      <c r="N28" s="28" t="s">
        <v>624</v>
      </c>
      <c r="O28" s="3" t="s">
        <v>56</v>
      </c>
      <c r="P28" s="3" t="s">
        <v>28</v>
      </c>
    </row>
    <row r="29" spans="1:22" ht="18" customHeight="1" x14ac:dyDescent="0.35">
      <c r="A29" s="27" t="s">
        <v>58</v>
      </c>
      <c r="B29" s="27" t="s">
        <v>28</v>
      </c>
      <c r="C29" s="27" t="s">
        <v>58</v>
      </c>
      <c r="D29" s="27" t="s">
        <v>28</v>
      </c>
      <c r="E29" s="13" t="s">
        <v>58</v>
      </c>
      <c r="F29" s="13" t="s">
        <v>28</v>
      </c>
      <c r="G29" s="13" t="s">
        <v>58</v>
      </c>
      <c r="H29" s="13" t="s">
        <v>28</v>
      </c>
      <c r="I29" s="3" t="s">
        <v>58</v>
      </c>
      <c r="J29" s="3" t="s">
        <v>28</v>
      </c>
      <c r="K29" s="28" t="s">
        <v>58</v>
      </c>
      <c r="L29" s="28" t="s">
        <v>28</v>
      </c>
      <c r="M29" s="28" t="s">
        <v>58</v>
      </c>
      <c r="N29" s="28" t="s">
        <v>28</v>
      </c>
      <c r="O29" s="3" t="s">
        <v>58</v>
      </c>
      <c r="P29" s="3" t="s">
        <v>28</v>
      </c>
    </row>
    <row r="30" spans="1:22" ht="18" customHeight="1" x14ac:dyDescent="0.35">
      <c r="A30" s="27" t="s">
        <v>59</v>
      </c>
      <c r="B30" s="27" t="s">
        <v>570</v>
      </c>
      <c r="C30" s="27" t="s">
        <v>59</v>
      </c>
      <c r="D30" s="27" t="s">
        <v>571</v>
      </c>
      <c r="E30" s="13" t="s">
        <v>59</v>
      </c>
      <c r="F30" s="13" t="s">
        <v>490</v>
      </c>
      <c r="G30" s="13" t="s">
        <v>59</v>
      </c>
      <c r="H30" s="13" t="s">
        <v>491</v>
      </c>
      <c r="I30" s="3" t="s">
        <v>59</v>
      </c>
      <c r="J30" s="3" t="s">
        <v>628</v>
      </c>
      <c r="K30" s="28" t="s">
        <v>59</v>
      </c>
      <c r="L30" s="28" t="s">
        <v>55</v>
      </c>
      <c r="M30" s="28" t="s">
        <v>59</v>
      </c>
      <c r="N30" s="28" t="s">
        <v>624</v>
      </c>
      <c r="O30" s="3" t="s">
        <v>59</v>
      </c>
      <c r="P30" s="3" t="s">
        <v>511</v>
      </c>
    </row>
    <row r="31" spans="1:22" ht="18" customHeight="1" x14ac:dyDescent="0.35">
      <c r="A31" s="27" t="s">
        <v>60</v>
      </c>
      <c r="B31" s="27" t="s">
        <v>566</v>
      </c>
      <c r="C31" s="27" t="s">
        <v>60</v>
      </c>
      <c r="D31" s="27" t="s">
        <v>572</v>
      </c>
      <c r="E31" s="13" t="s">
        <v>60</v>
      </c>
      <c r="F31" s="13" t="s">
        <v>624</v>
      </c>
      <c r="G31" s="13" t="s">
        <v>60</v>
      </c>
      <c r="H31" s="13" t="s">
        <v>624</v>
      </c>
      <c r="I31" s="3" t="s">
        <v>60</v>
      </c>
      <c r="J31" s="3" t="s">
        <v>627</v>
      </c>
      <c r="K31" s="28" t="s">
        <v>60</v>
      </c>
      <c r="L31" s="28" t="s">
        <v>36</v>
      </c>
      <c r="M31" s="28" t="s">
        <v>60</v>
      </c>
      <c r="N31" s="28" t="s">
        <v>624</v>
      </c>
      <c r="O31" s="3" t="s">
        <v>60</v>
      </c>
      <c r="P31" s="3" t="s">
        <v>496</v>
      </c>
    </row>
    <row r="32" spans="1:22" ht="18" customHeight="1" x14ac:dyDescent="0.35">
      <c r="A32" s="27" t="s">
        <v>61</v>
      </c>
      <c r="B32" s="27" t="s">
        <v>28</v>
      </c>
      <c r="C32" s="27" t="s">
        <v>61</v>
      </c>
      <c r="D32" s="27" t="s">
        <v>28</v>
      </c>
      <c r="E32" s="13" t="s">
        <v>61</v>
      </c>
      <c r="F32" s="13" t="s">
        <v>28</v>
      </c>
      <c r="G32" s="13" t="s">
        <v>61</v>
      </c>
      <c r="H32" s="13" t="s">
        <v>28</v>
      </c>
      <c r="I32" s="3" t="s">
        <v>61</v>
      </c>
      <c r="J32" s="3" t="s">
        <v>28</v>
      </c>
      <c r="K32" s="28" t="s">
        <v>61</v>
      </c>
      <c r="L32" s="28" t="s">
        <v>28</v>
      </c>
      <c r="M32" s="28" t="s">
        <v>61</v>
      </c>
      <c r="N32" s="28" t="s">
        <v>28</v>
      </c>
      <c r="O32" s="3" t="s">
        <v>61</v>
      </c>
      <c r="P32" s="3" t="s">
        <v>28</v>
      </c>
    </row>
    <row r="33" spans="1:16" ht="18" customHeight="1" x14ac:dyDescent="0.35"/>
    <row r="34" spans="1:16" ht="18" customHeight="1" x14ac:dyDescent="0.35">
      <c r="A34" s="157" t="s">
        <v>146</v>
      </c>
      <c r="B34" s="157"/>
      <c r="C34" s="144" t="s">
        <v>145</v>
      </c>
      <c r="D34" s="144"/>
      <c r="E34" s="146" t="s">
        <v>298</v>
      </c>
      <c r="F34" s="146"/>
      <c r="G34" s="153" t="s">
        <v>327</v>
      </c>
      <c r="H34" s="153"/>
      <c r="I34" s="145" t="s">
        <v>278</v>
      </c>
      <c r="J34" s="145"/>
      <c r="K34" s="148" t="s">
        <v>141</v>
      </c>
      <c r="L34" s="148"/>
      <c r="M34" s="149" t="s">
        <v>142</v>
      </c>
      <c r="N34" s="149"/>
      <c r="O34" s="147" t="s">
        <v>277</v>
      </c>
      <c r="P34" s="147"/>
    </row>
    <row r="35" spans="1:16" ht="18" customHeight="1" x14ac:dyDescent="0.35">
      <c r="A35" s="4" t="s">
        <v>66</v>
      </c>
      <c r="B35" s="4" t="s">
        <v>130</v>
      </c>
      <c r="C35" s="13" t="s">
        <v>66</v>
      </c>
      <c r="D35" s="13" t="s">
        <v>67</v>
      </c>
      <c r="E35" s="91" t="s">
        <v>66</v>
      </c>
      <c r="F35" s="91" t="s">
        <v>299</v>
      </c>
      <c r="G35" s="95" t="s">
        <v>66</v>
      </c>
      <c r="H35" s="99" t="s">
        <v>417</v>
      </c>
      <c r="I35" s="25" t="s">
        <v>132</v>
      </c>
      <c r="J35" s="25" t="s">
        <v>65</v>
      </c>
      <c r="K35" s="16" t="s">
        <v>63</v>
      </c>
      <c r="L35" s="16" t="s">
        <v>64</v>
      </c>
      <c r="M35" s="18" t="s">
        <v>143</v>
      </c>
      <c r="N35" s="18" t="s">
        <v>144</v>
      </c>
      <c r="O35" s="27" t="s">
        <v>63</v>
      </c>
      <c r="P35" s="27" t="s">
        <v>65</v>
      </c>
    </row>
    <row r="36" spans="1:16" ht="18" customHeight="1" x14ac:dyDescent="0.35">
      <c r="A36" s="25" t="s">
        <v>62</v>
      </c>
      <c r="B36" s="25" t="s">
        <v>459</v>
      </c>
      <c r="C36" s="26" t="s">
        <v>62</v>
      </c>
      <c r="D36" s="26" t="s">
        <v>370</v>
      </c>
      <c r="E36" s="97" t="s">
        <v>62</v>
      </c>
      <c r="F36" s="97" t="s">
        <v>312</v>
      </c>
      <c r="G36" s="49" t="s">
        <v>62</v>
      </c>
      <c r="H36" s="49" t="s">
        <v>414</v>
      </c>
      <c r="I36" s="25" t="s">
        <v>62</v>
      </c>
      <c r="J36" s="25" t="s">
        <v>62</v>
      </c>
      <c r="K36" s="15" t="s">
        <v>10</v>
      </c>
      <c r="L36" s="16" t="s">
        <v>69</v>
      </c>
      <c r="M36" s="14" t="s">
        <v>10</v>
      </c>
      <c r="N36" s="14" t="s">
        <v>70</v>
      </c>
      <c r="O36" s="10" t="s">
        <v>10</v>
      </c>
      <c r="P36" s="27" t="s">
        <v>71</v>
      </c>
    </row>
    <row r="37" spans="1:16" ht="18" customHeight="1" x14ac:dyDescent="0.35">
      <c r="A37" s="4" t="s">
        <v>7</v>
      </c>
      <c r="B37" s="4" t="s">
        <v>53</v>
      </c>
      <c r="C37" s="12" t="s">
        <v>7</v>
      </c>
      <c r="D37" s="12" t="s">
        <v>300</v>
      </c>
      <c r="E37" s="92" t="s">
        <v>7</v>
      </c>
      <c r="F37" s="92" t="s">
        <v>301</v>
      </c>
      <c r="G37" s="96" t="s">
        <v>7</v>
      </c>
      <c r="H37" s="96" t="s">
        <v>328</v>
      </c>
      <c r="I37" s="4" t="s">
        <v>7</v>
      </c>
      <c r="J37" s="4" t="s">
        <v>7</v>
      </c>
      <c r="K37" s="16" t="s">
        <v>27</v>
      </c>
      <c r="L37" s="16" t="s">
        <v>640</v>
      </c>
      <c r="M37" s="14" t="s">
        <v>27</v>
      </c>
      <c r="N37" s="14" t="s">
        <v>642</v>
      </c>
      <c r="O37" s="27" t="s">
        <v>27</v>
      </c>
      <c r="P37" s="27" t="s">
        <v>77</v>
      </c>
    </row>
    <row r="38" spans="1:16" ht="18" customHeight="1" x14ac:dyDescent="0.35">
      <c r="A38" s="4" t="s">
        <v>57</v>
      </c>
      <c r="B38" s="4" t="s">
        <v>460</v>
      </c>
      <c r="C38" s="12" t="s">
        <v>57</v>
      </c>
      <c r="D38" s="12" t="s">
        <v>302</v>
      </c>
      <c r="E38" s="92" t="s">
        <v>57</v>
      </c>
      <c r="F38" s="93" t="s">
        <v>303</v>
      </c>
      <c r="G38" s="96" t="s">
        <v>57</v>
      </c>
      <c r="H38" s="96" t="s">
        <v>329</v>
      </c>
      <c r="I38" s="4" t="s">
        <v>57</v>
      </c>
      <c r="J38" s="4" t="s">
        <v>57</v>
      </c>
      <c r="K38" s="16" t="s">
        <v>29</v>
      </c>
      <c r="L38" s="16" t="s">
        <v>28</v>
      </c>
      <c r="M38" s="14" t="s">
        <v>29</v>
      </c>
      <c r="N38" s="14" t="s">
        <v>228</v>
      </c>
      <c r="O38" s="27" t="s">
        <v>29</v>
      </c>
      <c r="P38" s="27" t="s">
        <v>29</v>
      </c>
    </row>
    <row r="39" spans="1:16" ht="18" customHeight="1" x14ac:dyDescent="0.35">
      <c r="A39" s="4" t="s">
        <v>79</v>
      </c>
      <c r="B39" s="4" t="s">
        <v>80</v>
      </c>
      <c r="C39" s="12" t="s">
        <v>79</v>
      </c>
      <c r="D39" s="12" t="s">
        <v>304</v>
      </c>
      <c r="E39" s="92" t="s">
        <v>79</v>
      </c>
      <c r="F39" s="92" t="s">
        <v>305</v>
      </c>
      <c r="G39" s="96" t="s">
        <v>79</v>
      </c>
      <c r="H39" s="96" t="s">
        <v>337</v>
      </c>
      <c r="I39" s="4" t="s">
        <v>79</v>
      </c>
      <c r="J39" s="4" t="s">
        <v>79</v>
      </c>
      <c r="K39" s="16" t="s">
        <v>30</v>
      </c>
      <c r="L39" s="16" t="s">
        <v>475</v>
      </c>
      <c r="M39" s="14" t="s">
        <v>30</v>
      </c>
      <c r="N39" s="18" t="s">
        <v>365</v>
      </c>
      <c r="O39" s="27" t="s">
        <v>30</v>
      </c>
      <c r="P39" s="27" t="s">
        <v>30</v>
      </c>
    </row>
    <row r="40" spans="1:16" ht="18" customHeight="1" x14ac:dyDescent="0.35">
      <c r="A40" s="25" t="s">
        <v>499</v>
      </c>
      <c r="B40" s="25" t="s">
        <v>51</v>
      </c>
      <c r="C40" s="26" t="s">
        <v>499</v>
      </c>
      <c r="D40" s="26" t="s">
        <v>422</v>
      </c>
      <c r="E40" s="97" t="s">
        <v>499</v>
      </c>
      <c r="F40" s="97" t="s">
        <v>312</v>
      </c>
      <c r="G40" s="49" t="s">
        <v>499</v>
      </c>
      <c r="H40" s="49" t="s">
        <v>414</v>
      </c>
      <c r="I40" s="25" t="s">
        <v>499</v>
      </c>
      <c r="J40" s="25" t="s">
        <v>420</v>
      </c>
      <c r="K40" s="16" t="s">
        <v>23</v>
      </c>
      <c r="L40" s="16" t="s">
        <v>475</v>
      </c>
      <c r="M40" s="14" t="s">
        <v>23</v>
      </c>
      <c r="N40" s="18" t="s">
        <v>230</v>
      </c>
      <c r="O40" s="27" t="s">
        <v>23</v>
      </c>
      <c r="P40" s="27" t="s">
        <v>23</v>
      </c>
    </row>
    <row r="41" spans="1:16" ht="18" customHeight="1" x14ac:dyDescent="0.35">
      <c r="A41" s="4" t="s">
        <v>87</v>
      </c>
      <c r="B41" s="4" t="s">
        <v>51</v>
      </c>
      <c r="C41" s="12" t="s">
        <v>87</v>
      </c>
      <c r="D41" s="12" t="s">
        <v>408</v>
      </c>
      <c r="E41" s="92" t="s">
        <v>87</v>
      </c>
      <c r="F41" s="91" t="s">
        <v>306</v>
      </c>
      <c r="G41" s="96" t="s">
        <v>87</v>
      </c>
      <c r="H41" s="96" t="s">
        <v>338</v>
      </c>
      <c r="I41" s="4" t="s">
        <v>87</v>
      </c>
      <c r="J41" s="4" t="s">
        <v>599</v>
      </c>
      <c r="K41" s="16" t="s">
        <v>32</v>
      </c>
      <c r="L41" s="16" t="s">
        <v>28</v>
      </c>
      <c r="M41" s="14" t="s">
        <v>32</v>
      </c>
      <c r="N41" s="18" t="s">
        <v>231</v>
      </c>
      <c r="O41" s="27" t="s">
        <v>32</v>
      </c>
      <c r="P41" s="27" t="s">
        <v>32</v>
      </c>
    </row>
    <row r="42" spans="1:16" ht="18" customHeight="1" x14ac:dyDescent="0.35">
      <c r="A42" s="25" t="s">
        <v>76</v>
      </c>
      <c r="B42" s="25" t="s">
        <v>461</v>
      </c>
      <c r="C42" s="26" t="s">
        <v>76</v>
      </c>
      <c r="D42" s="26" t="s">
        <v>221</v>
      </c>
      <c r="E42" s="97" t="s">
        <v>76</v>
      </c>
      <c r="F42" s="97"/>
      <c r="G42" s="49" t="s">
        <v>76</v>
      </c>
      <c r="H42" s="123" t="s">
        <v>414</v>
      </c>
      <c r="I42" s="25" t="s">
        <v>76</v>
      </c>
      <c r="J42" s="25" t="s">
        <v>76</v>
      </c>
      <c r="K42" s="16" t="s">
        <v>34</v>
      </c>
      <c r="L42" s="16" t="s">
        <v>624</v>
      </c>
      <c r="M42" s="14" t="s">
        <v>34</v>
      </c>
      <c r="N42" s="18" t="s">
        <v>232</v>
      </c>
      <c r="O42" s="27" t="s">
        <v>34</v>
      </c>
      <c r="P42" s="27" t="s">
        <v>34</v>
      </c>
    </row>
    <row r="43" spans="1:16" ht="18" customHeight="1" x14ac:dyDescent="0.35">
      <c r="A43" s="4" t="s">
        <v>91</v>
      </c>
      <c r="B43" s="4" t="s">
        <v>462</v>
      </c>
      <c r="C43" s="12" t="s">
        <v>95</v>
      </c>
      <c r="D43" s="13" t="s">
        <v>307</v>
      </c>
      <c r="E43" s="92" t="s">
        <v>95</v>
      </c>
      <c r="F43" s="91" t="s">
        <v>308</v>
      </c>
      <c r="G43" s="96" t="s">
        <v>95</v>
      </c>
      <c r="H43" s="96" t="s">
        <v>339</v>
      </c>
      <c r="I43" s="4" t="s">
        <v>91</v>
      </c>
      <c r="J43" s="4" t="s">
        <v>91</v>
      </c>
      <c r="K43" s="16" t="s">
        <v>458</v>
      </c>
      <c r="L43" s="16" t="s">
        <v>476</v>
      </c>
      <c r="M43" s="14" t="s">
        <v>458</v>
      </c>
      <c r="N43" s="18" t="s">
        <v>246</v>
      </c>
      <c r="O43" s="27" t="s">
        <v>458</v>
      </c>
      <c r="P43" s="27" t="s">
        <v>458</v>
      </c>
    </row>
    <row r="44" spans="1:16" ht="18" customHeight="1" x14ac:dyDescent="0.35">
      <c r="A44" s="4" t="s">
        <v>92</v>
      </c>
      <c r="B44" s="4" t="s">
        <v>463</v>
      </c>
      <c r="C44" s="12" t="s">
        <v>92</v>
      </c>
      <c r="D44" s="13" t="s">
        <v>371</v>
      </c>
      <c r="E44" s="92" t="s">
        <v>92</v>
      </c>
      <c r="F44" s="91" t="s">
        <v>309</v>
      </c>
      <c r="G44" s="96" t="s">
        <v>92</v>
      </c>
      <c r="H44" s="96" t="s">
        <v>340</v>
      </c>
      <c r="I44" s="4" t="s">
        <v>92</v>
      </c>
      <c r="J44" s="4" t="s">
        <v>92</v>
      </c>
      <c r="K44" s="16" t="s">
        <v>219</v>
      </c>
      <c r="L44" s="16" t="s">
        <v>28</v>
      </c>
      <c r="M44" s="14" t="s">
        <v>219</v>
      </c>
      <c r="N44" s="14" t="s">
        <v>229</v>
      </c>
      <c r="O44" s="27" t="s">
        <v>219</v>
      </c>
      <c r="P44" s="27" t="s">
        <v>219</v>
      </c>
    </row>
    <row r="45" spans="1:16" ht="18" customHeight="1" x14ac:dyDescent="0.35">
      <c r="A45" s="4" t="s">
        <v>93</v>
      </c>
      <c r="B45" s="4" t="s">
        <v>54</v>
      </c>
      <c r="C45" s="12" t="s">
        <v>93</v>
      </c>
      <c r="D45" s="13" t="s">
        <v>372</v>
      </c>
      <c r="E45" s="92" t="s">
        <v>93</v>
      </c>
      <c r="F45" s="94" t="s">
        <v>575</v>
      </c>
      <c r="G45" s="96" t="s">
        <v>93</v>
      </c>
      <c r="H45" s="124" t="s">
        <v>576</v>
      </c>
      <c r="I45" s="4" t="s">
        <v>93</v>
      </c>
      <c r="J45" s="4" t="s">
        <v>93</v>
      </c>
      <c r="K45" s="16" t="s">
        <v>37</v>
      </c>
      <c r="L45" s="16" t="s">
        <v>94</v>
      </c>
      <c r="M45" s="14" t="s">
        <v>37</v>
      </c>
      <c r="N45" s="18" t="s">
        <v>233</v>
      </c>
      <c r="O45" s="27" t="s">
        <v>37</v>
      </c>
      <c r="P45" s="27" t="s">
        <v>37</v>
      </c>
    </row>
    <row r="46" spans="1:16" ht="18" customHeight="1" x14ac:dyDescent="0.35">
      <c r="A46" s="4" t="s">
        <v>96</v>
      </c>
      <c r="B46" s="4" t="s">
        <v>86</v>
      </c>
      <c r="C46" s="12" t="s">
        <v>96</v>
      </c>
      <c r="D46" s="13" t="s">
        <v>373</v>
      </c>
      <c r="E46" s="92" t="s">
        <v>96</v>
      </c>
      <c r="F46" s="91" t="s">
        <v>310</v>
      </c>
      <c r="G46" s="96" t="s">
        <v>96</v>
      </c>
      <c r="H46" s="96" t="s">
        <v>341</v>
      </c>
      <c r="I46" s="4" t="s">
        <v>96</v>
      </c>
      <c r="J46" s="4" t="s">
        <v>96</v>
      </c>
      <c r="K46" s="16" t="s">
        <v>40</v>
      </c>
      <c r="L46" s="16" t="s">
        <v>98</v>
      </c>
      <c r="M46" s="14" t="s">
        <v>40</v>
      </c>
      <c r="N46" s="18" t="s">
        <v>100</v>
      </c>
      <c r="O46" s="27" t="s">
        <v>40</v>
      </c>
      <c r="P46" s="27" t="s">
        <v>40</v>
      </c>
    </row>
    <row r="47" spans="1:16" ht="18" customHeight="1" x14ac:dyDescent="0.35">
      <c r="A47" s="25" t="s">
        <v>81</v>
      </c>
      <c r="B47" s="25" t="s">
        <v>505</v>
      </c>
      <c r="C47" s="26" t="s">
        <v>81</v>
      </c>
      <c r="D47" s="26" t="s">
        <v>374</v>
      </c>
      <c r="E47" s="97" t="s">
        <v>81</v>
      </c>
      <c r="F47" s="97" t="s">
        <v>312</v>
      </c>
      <c r="G47" s="49" t="s">
        <v>81</v>
      </c>
      <c r="H47" s="49" t="s">
        <v>414</v>
      </c>
      <c r="I47" s="25" t="s">
        <v>81</v>
      </c>
      <c r="J47" s="25" t="s">
        <v>82</v>
      </c>
      <c r="K47" s="16" t="s">
        <v>41</v>
      </c>
      <c r="L47" s="46" t="s">
        <v>249</v>
      </c>
      <c r="M47" s="14" t="s">
        <v>41</v>
      </c>
      <c r="N47" s="14" t="s">
        <v>234</v>
      </c>
      <c r="O47" s="27" t="s">
        <v>41</v>
      </c>
      <c r="P47" s="27" t="s">
        <v>41</v>
      </c>
    </row>
    <row r="48" spans="1:16" ht="18" customHeight="1" x14ac:dyDescent="0.35">
      <c r="A48" s="4" t="s">
        <v>260</v>
      </c>
      <c r="B48" s="4" t="s">
        <v>253</v>
      </c>
      <c r="C48" s="12" t="s">
        <v>101</v>
      </c>
      <c r="D48" s="13" t="s">
        <v>407</v>
      </c>
      <c r="E48" s="92" t="s">
        <v>101</v>
      </c>
      <c r="F48" s="94" t="s">
        <v>577</v>
      </c>
      <c r="G48" s="96" t="s">
        <v>101</v>
      </c>
      <c r="H48" s="99" t="s">
        <v>578</v>
      </c>
      <c r="I48" s="4" t="s">
        <v>260</v>
      </c>
      <c r="J48" s="4" t="s">
        <v>260</v>
      </c>
      <c r="K48" s="16" t="s">
        <v>42</v>
      </c>
      <c r="L48" s="16" t="s">
        <v>28</v>
      </c>
      <c r="M48" s="14" t="s">
        <v>42</v>
      </c>
      <c r="N48" s="116" t="s">
        <v>245</v>
      </c>
      <c r="O48" s="27" t="s">
        <v>42</v>
      </c>
      <c r="P48" s="27" t="s">
        <v>42</v>
      </c>
    </row>
    <row r="49" spans="1:16" ht="18" customHeight="1" x14ac:dyDescent="0.35">
      <c r="A49" s="4" t="s">
        <v>101</v>
      </c>
      <c r="B49" s="4" t="s">
        <v>464</v>
      </c>
      <c r="C49" s="12" t="s">
        <v>260</v>
      </c>
      <c r="D49" s="13" t="s">
        <v>406</v>
      </c>
      <c r="E49" s="92" t="s">
        <v>260</v>
      </c>
      <c r="F49" s="91" t="s">
        <v>311</v>
      </c>
      <c r="G49" s="96" t="s">
        <v>260</v>
      </c>
      <c r="H49" s="96" t="s">
        <v>343</v>
      </c>
      <c r="I49" s="4" t="s">
        <v>101</v>
      </c>
      <c r="J49" s="4" t="s">
        <v>101</v>
      </c>
      <c r="K49" s="16" t="s">
        <v>43</v>
      </c>
      <c r="L49" s="16" t="s">
        <v>28</v>
      </c>
      <c r="M49" s="14" t="s">
        <v>43</v>
      </c>
      <c r="N49" s="14" t="s">
        <v>235</v>
      </c>
      <c r="O49" s="27" t="s">
        <v>43</v>
      </c>
      <c r="P49" s="27" t="s">
        <v>43</v>
      </c>
    </row>
    <row r="50" spans="1:16" ht="18" customHeight="1" x14ac:dyDescent="0.35">
      <c r="A50" s="25" t="s">
        <v>85</v>
      </c>
      <c r="B50" s="25" t="s">
        <v>465</v>
      </c>
      <c r="C50" s="26" t="s">
        <v>85</v>
      </c>
      <c r="D50" s="26" t="s">
        <v>405</v>
      </c>
      <c r="E50" s="97" t="s">
        <v>85</v>
      </c>
      <c r="F50" s="97" t="s">
        <v>312</v>
      </c>
      <c r="G50" s="49" t="s">
        <v>85</v>
      </c>
      <c r="H50" s="49" t="s">
        <v>414</v>
      </c>
      <c r="I50" s="25" t="s">
        <v>85</v>
      </c>
      <c r="J50" s="25" t="s">
        <v>85</v>
      </c>
      <c r="K50" s="16" t="s">
        <v>44</v>
      </c>
      <c r="L50" s="16" t="s">
        <v>28</v>
      </c>
      <c r="M50" s="14" t="s">
        <v>44</v>
      </c>
      <c r="N50" s="14" t="s">
        <v>236</v>
      </c>
      <c r="O50" s="27" t="s">
        <v>44</v>
      </c>
      <c r="P50" s="27" t="s">
        <v>44</v>
      </c>
    </row>
    <row r="51" spans="1:16" ht="18" customHeight="1" x14ac:dyDescent="0.35">
      <c r="A51" s="4" t="s">
        <v>36</v>
      </c>
      <c r="B51" s="4" t="s">
        <v>643</v>
      </c>
      <c r="C51" s="13" t="s">
        <v>36</v>
      </c>
      <c r="D51" s="13" t="s">
        <v>313</v>
      </c>
      <c r="E51" s="91" t="s">
        <v>36</v>
      </c>
      <c r="F51" s="91" t="s">
        <v>314</v>
      </c>
      <c r="G51" s="95" t="s">
        <v>36</v>
      </c>
      <c r="H51" s="95" t="s">
        <v>344</v>
      </c>
      <c r="I51" s="4" t="s">
        <v>36</v>
      </c>
      <c r="J51" s="4" t="s">
        <v>36</v>
      </c>
      <c r="K51" s="16" t="s">
        <v>45</v>
      </c>
      <c r="L51" s="16" t="s">
        <v>28</v>
      </c>
      <c r="M51" s="14" t="s">
        <v>45</v>
      </c>
      <c r="N51" s="77" t="s">
        <v>104</v>
      </c>
      <c r="O51" s="27" t="s">
        <v>45</v>
      </c>
      <c r="P51" s="27" t="s">
        <v>45</v>
      </c>
    </row>
    <row r="52" spans="1:16" ht="18" customHeight="1" x14ac:dyDescent="0.35">
      <c r="A52" s="25" t="s">
        <v>88</v>
      </c>
      <c r="B52" s="25" t="s">
        <v>248</v>
      </c>
      <c r="C52" s="26" t="s">
        <v>88</v>
      </c>
      <c r="D52" s="26" t="s">
        <v>404</v>
      </c>
      <c r="E52" s="97" t="s">
        <v>88</v>
      </c>
      <c r="F52" s="97" t="s">
        <v>312</v>
      </c>
      <c r="G52" s="49" t="s">
        <v>88</v>
      </c>
      <c r="H52" s="49" t="s">
        <v>414</v>
      </c>
      <c r="I52" s="25" t="s">
        <v>88</v>
      </c>
      <c r="J52" s="25" t="s">
        <v>88</v>
      </c>
      <c r="K52" s="16" t="s">
        <v>53</v>
      </c>
      <c r="L52" s="16" t="s">
        <v>620</v>
      </c>
      <c r="M52" s="14" t="s">
        <v>53</v>
      </c>
      <c r="N52" s="14" t="s">
        <v>621</v>
      </c>
      <c r="O52" s="27" t="s">
        <v>53</v>
      </c>
      <c r="P52" s="27" t="s">
        <v>53</v>
      </c>
    </row>
    <row r="53" spans="1:16" ht="18" customHeight="1" x14ac:dyDescent="0.35">
      <c r="A53" s="4" t="s">
        <v>47</v>
      </c>
      <c r="B53" s="4" t="s">
        <v>103</v>
      </c>
      <c r="C53" s="13" t="s">
        <v>47</v>
      </c>
      <c r="D53" s="13" t="s">
        <v>494</v>
      </c>
      <c r="E53" s="91" t="s">
        <v>47</v>
      </c>
      <c r="F53" s="91" t="s">
        <v>331</v>
      </c>
      <c r="G53" s="95" t="s">
        <v>47</v>
      </c>
      <c r="H53" s="95" t="s">
        <v>352</v>
      </c>
      <c r="I53" s="4" t="s">
        <v>47</v>
      </c>
      <c r="J53" s="4" t="s">
        <v>47</v>
      </c>
      <c r="K53" s="16" t="s">
        <v>46</v>
      </c>
      <c r="L53" s="16" t="s">
        <v>476</v>
      </c>
      <c r="M53" s="14" t="s">
        <v>46</v>
      </c>
      <c r="N53" s="117" t="s">
        <v>244</v>
      </c>
      <c r="O53" s="27" t="s">
        <v>46</v>
      </c>
      <c r="P53" s="27" t="s">
        <v>46</v>
      </c>
    </row>
    <row r="54" spans="1:16" ht="18" customHeight="1" x14ac:dyDescent="0.35">
      <c r="A54" s="25" t="s">
        <v>72</v>
      </c>
      <c r="B54" s="25" t="s">
        <v>466</v>
      </c>
      <c r="C54" s="26" t="s">
        <v>72</v>
      </c>
      <c r="D54" s="26" t="s">
        <v>225</v>
      </c>
      <c r="E54" s="97" t="s">
        <v>72</v>
      </c>
      <c r="F54" s="97" t="s">
        <v>312</v>
      </c>
      <c r="G54" s="49" t="s">
        <v>72</v>
      </c>
      <c r="H54" s="49" t="s">
        <v>414</v>
      </c>
      <c r="I54" s="25" t="s">
        <v>72</v>
      </c>
      <c r="J54" s="25" t="s">
        <v>72</v>
      </c>
      <c r="K54" s="16" t="s">
        <v>48</v>
      </c>
      <c r="L54" s="16" t="s">
        <v>28</v>
      </c>
      <c r="M54" s="14" t="s">
        <v>48</v>
      </c>
      <c r="N54" s="14" t="s">
        <v>247</v>
      </c>
      <c r="O54" s="27" t="s">
        <v>48</v>
      </c>
      <c r="P54" s="27" t="s">
        <v>48</v>
      </c>
    </row>
    <row r="55" spans="1:16" ht="18" customHeight="1" x14ac:dyDescent="0.35">
      <c r="A55" s="4" t="s">
        <v>497</v>
      </c>
      <c r="B55" s="4" t="s">
        <v>19</v>
      </c>
      <c r="C55" s="13" t="s">
        <v>497</v>
      </c>
      <c r="D55" s="13" t="s">
        <v>612</v>
      </c>
      <c r="E55" s="14" t="s">
        <v>497</v>
      </c>
      <c r="F55" s="91"/>
      <c r="G55" s="99" t="s">
        <v>497</v>
      </c>
      <c r="H55" s="99" t="s">
        <v>312</v>
      </c>
      <c r="I55" s="4" t="s">
        <v>497</v>
      </c>
      <c r="J55" s="4" t="s">
        <v>497</v>
      </c>
      <c r="K55" s="16" t="s">
        <v>50</v>
      </c>
      <c r="L55" s="16" t="s">
        <v>28</v>
      </c>
      <c r="M55" s="14" t="s">
        <v>50</v>
      </c>
      <c r="N55" s="14" t="s">
        <v>237</v>
      </c>
      <c r="O55" s="27" t="s">
        <v>50</v>
      </c>
      <c r="P55" s="27" t="s">
        <v>107</v>
      </c>
    </row>
    <row r="56" spans="1:16" ht="18" customHeight="1" x14ac:dyDescent="0.35">
      <c r="A56" s="4" t="s">
        <v>8</v>
      </c>
      <c r="B56" s="4" t="s">
        <v>644</v>
      </c>
      <c r="C56" s="13" t="s">
        <v>8</v>
      </c>
      <c r="D56" s="13" t="s">
        <v>391</v>
      </c>
      <c r="E56" s="91" t="s">
        <v>8</v>
      </c>
      <c r="F56" s="94" t="s">
        <v>315</v>
      </c>
      <c r="G56" s="95" t="s">
        <v>8</v>
      </c>
      <c r="H56" s="95" t="s">
        <v>345</v>
      </c>
      <c r="I56" s="4" t="s">
        <v>8</v>
      </c>
      <c r="J56" s="4" t="s">
        <v>8</v>
      </c>
      <c r="K56" s="16" t="s">
        <v>49</v>
      </c>
      <c r="L56" s="16" t="s">
        <v>28</v>
      </c>
      <c r="M56" s="14" t="s">
        <v>49</v>
      </c>
      <c r="N56" s="14" t="s">
        <v>109</v>
      </c>
      <c r="O56" s="27" t="s">
        <v>49</v>
      </c>
      <c r="P56" s="27" t="s">
        <v>49</v>
      </c>
    </row>
    <row r="57" spans="1:16" ht="18" customHeight="1" x14ac:dyDescent="0.35">
      <c r="A57" s="4" t="s">
        <v>97</v>
      </c>
      <c r="B57" s="4" t="s">
        <v>483</v>
      </c>
      <c r="C57" s="13" t="s">
        <v>97</v>
      </c>
      <c r="D57" s="13" t="s">
        <v>289</v>
      </c>
      <c r="E57" s="91" t="s">
        <v>97</v>
      </c>
      <c r="F57" s="94" t="s">
        <v>330</v>
      </c>
      <c r="G57" s="95" t="s">
        <v>97</v>
      </c>
      <c r="H57" s="95" t="s">
        <v>342</v>
      </c>
      <c r="I57" s="4" t="s">
        <v>97</v>
      </c>
      <c r="J57" s="4" t="s">
        <v>97</v>
      </c>
      <c r="K57" s="16" t="s">
        <v>19</v>
      </c>
      <c r="L57" s="16" t="s">
        <v>477</v>
      </c>
      <c r="M57" s="14" t="s">
        <v>19</v>
      </c>
      <c r="N57" s="14" t="s">
        <v>238</v>
      </c>
      <c r="O57" s="27" t="s">
        <v>19</v>
      </c>
      <c r="P57" s="27" t="s">
        <v>19</v>
      </c>
    </row>
    <row r="58" spans="1:16" ht="18" customHeight="1" x14ac:dyDescent="0.35">
      <c r="A58" s="4" t="s">
        <v>102</v>
      </c>
      <c r="B58" s="4" t="s">
        <v>254</v>
      </c>
      <c r="C58" s="12" t="s">
        <v>102</v>
      </c>
      <c r="D58" s="13" t="s">
        <v>375</v>
      </c>
      <c r="E58" s="92" t="s">
        <v>102</v>
      </c>
      <c r="F58" s="94" t="s">
        <v>452</v>
      </c>
      <c r="G58" s="96" t="s">
        <v>102</v>
      </c>
      <c r="H58" s="96" t="s">
        <v>346</v>
      </c>
      <c r="I58" s="4" t="s">
        <v>102</v>
      </c>
      <c r="J58" s="4" t="s">
        <v>102</v>
      </c>
      <c r="K58" s="16" t="s">
        <v>51</v>
      </c>
      <c r="L58" s="16" t="s">
        <v>259</v>
      </c>
      <c r="M58" s="14" t="s">
        <v>51</v>
      </c>
      <c r="N58" s="14" t="s">
        <v>625</v>
      </c>
      <c r="O58" s="27" t="s">
        <v>51</v>
      </c>
      <c r="P58" s="27" t="s">
        <v>51</v>
      </c>
    </row>
    <row r="59" spans="1:16" ht="18" customHeight="1" x14ac:dyDescent="0.35">
      <c r="A59" s="4" t="s">
        <v>410</v>
      </c>
      <c r="B59" s="4" t="s">
        <v>51</v>
      </c>
      <c r="C59" s="13" t="s">
        <v>410</v>
      </c>
      <c r="D59" s="13" t="s">
        <v>411</v>
      </c>
      <c r="E59" s="91" t="s">
        <v>410</v>
      </c>
      <c r="F59" s="94" t="s">
        <v>412</v>
      </c>
      <c r="G59" s="95" t="s">
        <v>410</v>
      </c>
      <c r="H59" s="95" t="s">
        <v>413</v>
      </c>
      <c r="I59" s="4" t="s">
        <v>410</v>
      </c>
      <c r="J59" s="4" t="s">
        <v>410</v>
      </c>
      <c r="K59" s="16" t="s">
        <v>54</v>
      </c>
      <c r="L59" s="16" t="s">
        <v>476</v>
      </c>
      <c r="M59" s="14" t="s">
        <v>54</v>
      </c>
      <c r="N59" s="19" t="s">
        <v>239</v>
      </c>
      <c r="O59" s="27" t="s">
        <v>54</v>
      </c>
      <c r="P59" s="27" t="s">
        <v>54</v>
      </c>
    </row>
    <row r="60" spans="1:16" ht="18" customHeight="1" x14ac:dyDescent="0.35">
      <c r="A60" s="25" t="s">
        <v>276</v>
      </c>
      <c r="B60" s="25" t="s">
        <v>482</v>
      </c>
      <c r="C60" s="26" t="s">
        <v>276</v>
      </c>
      <c r="D60" s="26" t="s">
        <v>376</v>
      </c>
      <c r="E60" s="97" t="s">
        <v>276</v>
      </c>
      <c r="F60" s="97" t="s">
        <v>316</v>
      </c>
      <c r="G60" s="49" t="s">
        <v>276</v>
      </c>
      <c r="H60" s="49" t="s">
        <v>414</v>
      </c>
      <c r="I60" s="25" t="s">
        <v>276</v>
      </c>
      <c r="J60" s="25" t="s">
        <v>276</v>
      </c>
      <c r="K60" s="16" t="s">
        <v>61</v>
      </c>
      <c r="L60" s="16" t="s">
        <v>28</v>
      </c>
      <c r="M60" s="14" t="s">
        <v>61</v>
      </c>
      <c r="N60" s="14" t="s">
        <v>240</v>
      </c>
      <c r="O60" s="27" t="s">
        <v>61</v>
      </c>
      <c r="P60" s="27" t="s">
        <v>61</v>
      </c>
    </row>
    <row r="61" spans="1:16" ht="18" customHeight="1" x14ac:dyDescent="0.35">
      <c r="A61" s="4" t="s">
        <v>105</v>
      </c>
      <c r="B61" s="4" t="s">
        <v>457</v>
      </c>
      <c r="C61" s="13" t="s">
        <v>105</v>
      </c>
      <c r="D61" s="13" t="s">
        <v>290</v>
      </c>
      <c r="E61" s="91" t="s">
        <v>105</v>
      </c>
      <c r="F61" s="91" t="s">
        <v>332</v>
      </c>
      <c r="G61" s="95" t="s">
        <v>105</v>
      </c>
      <c r="H61" s="95" t="s">
        <v>350</v>
      </c>
      <c r="I61" s="4" t="s">
        <v>105</v>
      </c>
      <c r="J61" s="4" t="s">
        <v>105</v>
      </c>
      <c r="K61" s="16" t="s">
        <v>56</v>
      </c>
      <c r="L61" s="16" t="s">
        <v>113</v>
      </c>
      <c r="M61" s="14" t="s">
        <v>56</v>
      </c>
      <c r="N61" s="14" t="s">
        <v>272</v>
      </c>
      <c r="O61" s="27" t="s">
        <v>56</v>
      </c>
      <c r="P61" s="27" t="s">
        <v>56</v>
      </c>
    </row>
    <row r="62" spans="1:16" ht="18" customHeight="1" x14ac:dyDescent="0.35">
      <c r="A62" s="4" t="s">
        <v>106</v>
      </c>
      <c r="B62" s="4" t="s">
        <v>467</v>
      </c>
      <c r="C62" s="13" t="s">
        <v>106</v>
      </c>
      <c r="D62" s="13" t="s">
        <v>291</v>
      </c>
      <c r="E62" s="91" t="s">
        <v>106</v>
      </c>
      <c r="F62" s="91" t="s">
        <v>333</v>
      </c>
      <c r="G62" s="95" t="s">
        <v>106</v>
      </c>
      <c r="H62" s="99" t="s">
        <v>351</v>
      </c>
      <c r="I62" s="4" t="s">
        <v>106</v>
      </c>
      <c r="J62" s="4" t="s">
        <v>106</v>
      </c>
      <c r="K62" s="16" t="s">
        <v>58</v>
      </c>
      <c r="L62" s="16" t="s">
        <v>28</v>
      </c>
      <c r="M62" s="14" t="s">
        <v>58</v>
      </c>
      <c r="N62" s="14" t="s">
        <v>241</v>
      </c>
      <c r="O62" s="27" t="s">
        <v>58</v>
      </c>
      <c r="P62" s="27" t="s">
        <v>58</v>
      </c>
    </row>
    <row r="63" spans="1:16" ht="18" customHeight="1" x14ac:dyDescent="0.35">
      <c r="A63" s="25" t="s">
        <v>421</v>
      </c>
      <c r="B63" s="25" t="s">
        <v>500</v>
      </c>
      <c r="C63" s="26" t="s">
        <v>421</v>
      </c>
      <c r="D63" s="26" t="s">
        <v>498</v>
      </c>
      <c r="E63" s="97" t="s">
        <v>421</v>
      </c>
      <c r="F63" s="97" t="s">
        <v>312</v>
      </c>
      <c r="G63" s="49" t="s">
        <v>421</v>
      </c>
      <c r="H63" s="49" t="s">
        <v>414</v>
      </c>
      <c r="I63" s="25" t="s">
        <v>421</v>
      </c>
      <c r="J63" s="25" t="s">
        <v>421</v>
      </c>
      <c r="K63" s="16" t="s">
        <v>59</v>
      </c>
      <c r="L63" s="16" t="s">
        <v>475</v>
      </c>
      <c r="M63" s="14" t="s">
        <v>59</v>
      </c>
      <c r="N63" s="14" t="s">
        <v>243</v>
      </c>
      <c r="O63" s="27" t="s">
        <v>59</v>
      </c>
      <c r="P63" s="27" t="s">
        <v>59</v>
      </c>
    </row>
    <row r="64" spans="1:16" ht="18" customHeight="1" x14ac:dyDescent="0.35">
      <c r="A64" s="4" t="s">
        <v>89</v>
      </c>
      <c r="B64" s="4" t="s">
        <v>111</v>
      </c>
      <c r="C64" s="12" t="s">
        <v>89</v>
      </c>
      <c r="D64" s="12" t="s">
        <v>377</v>
      </c>
      <c r="E64" s="92" t="s">
        <v>89</v>
      </c>
      <c r="F64" s="93" t="s">
        <v>416</v>
      </c>
      <c r="G64" s="96" t="s">
        <v>89</v>
      </c>
      <c r="H64" s="96" t="s">
        <v>347</v>
      </c>
      <c r="I64" s="4" t="s">
        <v>89</v>
      </c>
      <c r="J64" s="4" t="s">
        <v>89</v>
      </c>
      <c r="K64" s="16" t="s">
        <v>60</v>
      </c>
      <c r="L64" s="16" t="s">
        <v>478</v>
      </c>
      <c r="M64" s="14" t="s">
        <v>60</v>
      </c>
      <c r="N64" s="14" t="s">
        <v>242</v>
      </c>
      <c r="O64" s="27" t="s">
        <v>60</v>
      </c>
      <c r="P64" s="27" t="s">
        <v>114</v>
      </c>
    </row>
    <row r="65" spans="1:16" ht="18" customHeight="1" x14ac:dyDescent="0.35">
      <c r="A65" s="4" t="s">
        <v>90</v>
      </c>
      <c r="B65" s="4" t="s">
        <v>468</v>
      </c>
      <c r="C65" s="12" t="s">
        <v>90</v>
      </c>
      <c r="D65" s="12" t="s">
        <v>378</v>
      </c>
      <c r="E65" s="92" t="s">
        <v>90</v>
      </c>
      <c r="F65" s="93" t="s">
        <v>317</v>
      </c>
      <c r="G65" s="96" t="s">
        <v>90</v>
      </c>
      <c r="H65" s="96" t="s">
        <v>348</v>
      </c>
      <c r="I65" s="4" t="s">
        <v>90</v>
      </c>
      <c r="J65" s="4" t="s">
        <v>90</v>
      </c>
      <c r="K65" s="106"/>
      <c r="L65" s="106"/>
      <c r="M65" s="106"/>
      <c r="N65" s="106"/>
      <c r="O65" s="106"/>
      <c r="P65" s="106"/>
    </row>
    <row r="66" spans="1:16" ht="18" customHeight="1" x14ac:dyDescent="0.35">
      <c r="A66" s="25" t="s">
        <v>83</v>
      </c>
      <c r="B66" s="25" t="s">
        <v>504</v>
      </c>
      <c r="C66" s="26" t="s">
        <v>83</v>
      </c>
      <c r="D66" s="26" t="s">
        <v>403</v>
      </c>
      <c r="E66" s="97" t="s">
        <v>83</v>
      </c>
      <c r="F66" s="97" t="s">
        <v>312</v>
      </c>
      <c r="G66" s="49" t="s">
        <v>83</v>
      </c>
      <c r="H66" s="49" t="s">
        <v>414</v>
      </c>
      <c r="I66" s="25" t="s">
        <v>83</v>
      </c>
      <c r="J66" s="25" t="s">
        <v>83</v>
      </c>
      <c r="K66" s="106"/>
      <c r="L66" s="106"/>
      <c r="M66" s="106"/>
      <c r="N66" s="106"/>
      <c r="O66" s="106"/>
      <c r="P66" s="106"/>
    </row>
    <row r="67" spans="1:16" ht="18" customHeight="1" x14ac:dyDescent="0.35">
      <c r="A67" s="4" t="s">
        <v>573</v>
      </c>
      <c r="B67" s="4" t="s">
        <v>469</v>
      </c>
      <c r="C67" s="12" t="s">
        <v>573</v>
      </c>
      <c r="D67" s="13" t="s">
        <v>574</v>
      </c>
      <c r="E67" s="92" t="s">
        <v>573</v>
      </c>
      <c r="F67" s="91"/>
      <c r="G67" s="96" t="s">
        <v>573</v>
      </c>
      <c r="H67" s="99" t="s">
        <v>312</v>
      </c>
      <c r="I67" s="4" t="s">
        <v>573</v>
      </c>
      <c r="J67" s="4" t="s">
        <v>573</v>
      </c>
      <c r="K67" s="106"/>
      <c r="L67" s="106"/>
      <c r="M67" s="106"/>
      <c r="N67" s="106"/>
      <c r="O67" s="106"/>
      <c r="P67" s="106"/>
    </row>
    <row r="68" spans="1:16" ht="18" customHeight="1" x14ac:dyDescent="0.35">
      <c r="A68" s="4" t="s">
        <v>369</v>
      </c>
      <c r="B68" s="4" t="s">
        <v>51</v>
      </c>
      <c r="C68" s="13" t="s">
        <v>369</v>
      </c>
      <c r="D68" s="13" t="s">
        <v>379</v>
      </c>
      <c r="E68" s="14" t="s">
        <v>369</v>
      </c>
      <c r="F68" s="91"/>
      <c r="G68" s="95" t="s">
        <v>369</v>
      </c>
      <c r="H68" s="99" t="s">
        <v>312</v>
      </c>
      <c r="I68" s="4" t="s">
        <v>369</v>
      </c>
      <c r="J68" s="4" t="s">
        <v>369</v>
      </c>
      <c r="K68" s="143" t="s">
        <v>140</v>
      </c>
      <c r="L68" s="143"/>
      <c r="M68" s="150" t="s">
        <v>196</v>
      </c>
      <c r="N68" s="150"/>
      <c r="O68" s="6" t="s">
        <v>147</v>
      </c>
      <c r="P68" s="8" t="s">
        <v>148</v>
      </c>
    </row>
    <row r="69" spans="1:16" ht="18" customHeight="1" x14ac:dyDescent="0.35">
      <c r="A69" s="25" t="s">
        <v>78</v>
      </c>
      <c r="B69" s="25" t="s">
        <v>633</v>
      </c>
      <c r="C69" s="26" t="s">
        <v>78</v>
      </c>
      <c r="D69" s="26" t="s">
        <v>380</v>
      </c>
      <c r="E69" s="97" t="s">
        <v>78</v>
      </c>
      <c r="F69" s="97" t="s">
        <v>312</v>
      </c>
      <c r="G69" s="49" t="s">
        <v>78</v>
      </c>
      <c r="H69" s="49" t="s">
        <v>414</v>
      </c>
      <c r="I69" s="25" t="s">
        <v>78</v>
      </c>
      <c r="J69" s="25" t="s">
        <v>78</v>
      </c>
      <c r="K69" s="3" t="s">
        <v>63</v>
      </c>
      <c r="L69" s="3" t="s">
        <v>139</v>
      </c>
      <c r="M69" s="56" t="s">
        <v>63</v>
      </c>
      <c r="N69" s="56" t="s">
        <v>195</v>
      </c>
      <c r="O69" s="6" t="s">
        <v>287</v>
      </c>
      <c r="P69" s="8" t="s">
        <v>287</v>
      </c>
    </row>
    <row r="70" spans="1:16" ht="18" customHeight="1" x14ac:dyDescent="0.35">
      <c r="A70" s="4" t="s">
        <v>108</v>
      </c>
      <c r="B70" s="4" t="s">
        <v>634</v>
      </c>
      <c r="C70" s="13" t="s">
        <v>108</v>
      </c>
      <c r="D70" s="13" t="s">
        <v>292</v>
      </c>
      <c r="E70" s="91" t="s">
        <v>108</v>
      </c>
      <c r="F70" s="91" t="s">
        <v>334</v>
      </c>
      <c r="G70" s="95" t="s">
        <v>108</v>
      </c>
      <c r="H70" s="99" t="s">
        <v>353</v>
      </c>
      <c r="I70" s="4" t="s">
        <v>108</v>
      </c>
      <c r="J70" s="4" t="s">
        <v>108</v>
      </c>
      <c r="K70" s="3" t="s">
        <v>27</v>
      </c>
      <c r="L70" s="50" t="s">
        <v>191</v>
      </c>
      <c r="M70" s="56" t="s">
        <v>27</v>
      </c>
      <c r="N70" s="61" t="s">
        <v>168</v>
      </c>
      <c r="O70" s="6" t="s">
        <v>499</v>
      </c>
      <c r="P70" s="8" t="s">
        <v>72</v>
      </c>
    </row>
    <row r="71" spans="1:16" ht="18" customHeight="1" x14ac:dyDescent="0.35">
      <c r="A71" s="4" t="s">
        <v>20</v>
      </c>
      <c r="B71" s="4" t="s">
        <v>635</v>
      </c>
      <c r="C71" s="13" t="s">
        <v>20</v>
      </c>
      <c r="D71" s="13" t="s">
        <v>293</v>
      </c>
      <c r="E71" s="91" t="s">
        <v>20</v>
      </c>
      <c r="F71" s="91" t="s">
        <v>335</v>
      </c>
      <c r="G71" s="95" t="s">
        <v>20</v>
      </c>
      <c r="H71" s="99" t="s">
        <v>354</v>
      </c>
      <c r="I71" s="4" t="s">
        <v>20</v>
      </c>
      <c r="J71" s="4" t="s">
        <v>20</v>
      </c>
      <c r="K71" s="3" t="s">
        <v>29</v>
      </c>
      <c r="L71" s="50" t="s">
        <v>192</v>
      </c>
      <c r="M71" s="56" t="s">
        <v>29</v>
      </c>
      <c r="N71" s="61" t="s">
        <v>169</v>
      </c>
      <c r="O71" s="6" t="s">
        <v>276</v>
      </c>
      <c r="P71" s="8" t="s">
        <v>76</v>
      </c>
    </row>
    <row r="72" spans="1:16" ht="18" customHeight="1" x14ac:dyDescent="0.35">
      <c r="A72" s="25" t="s">
        <v>131</v>
      </c>
      <c r="B72" s="25" t="s">
        <v>86</v>
      </c>
      <c r="C72" s="26" t="s">
        <v>131</v>
      </c>
      <c r="D72" s="26" t="s">
        <v>99</v>
      </c>
      <c r="E72" s="97" t="s">
        <v>131</v>
      </c>
      <c r="F72" s="97" t="s">
        <v>312</v>
      </c>
      <c r="G72" s="49" t="s">
        <v>131</v>
      </c>
      <c r="H72" s="49" t="s">
        <v>414</v>
      </c>
      <c r="I72" s="25" t="s">
        <v>131</v>
      </c>
      <c r="J72" s="25" t="s">
        <v>131</v>
      </c>
      <c r="K72" s="3" t="s">
        <v>30</v>
      </c>
      <c r="L72" s="50" t="s">
        <v>194</v>
      </c>
      <c r="M72" s="56" t="s">
        <v>30</v>
      </c>
      <c r="N72" s="61" t="s">
        <v>170</v>
      </c>
      <c r="O72" s="6" t="s">
        <v>83</v>
      </c>
      <c r="P72" s="8" t="s">
        <v>83</v>
      </c>
    </row>
    <row r="73" spans="1:16" ht="18" customHeight="1" x14ac:dyDescent="0.35">
      <c r="A73" s="25" t="s">
        <v>73</v>
      </c>
      <c r="B73" s="25" t="s">
        <v>613</v>
      </c>
      <c r="C73" s="48" t="s">
        <v>73</v>
      </c>
      <c r="D73" s="26" t="s">
        <v>99</v>
      </c>
      <c r="E73" s="98" t="s">
        <v>73</v>
      </c>
      <c r="F73" s="97" t="s">
        <v>312</v>
      </c>
      <c r="G73" s="6" t="s">
        <v>73</v>
      </c>
      <c r="H73" s="49" t="s">
        <v>414</v>
      </c>
      <c r="I73" s="25" t="s">
        <v>73</v>
      </c>
      <c r="J73" s="25" t="s">
        <v>73</v>
      </c>
      <c r="K73" s="3" t="s">
        <v>23</v>
      </c>
      <c r="L73" s="50" t="s">
        <v>197</v>
      </c>
      <c r="M73" s="56" t="s">
        <v>23</v>
      </c>
      <c r="N73" s="61" t="s">
        <v>273</v>
      </c>
      <c r="O73" s="6" t="s">
        <v>421</v>
      </c>
      <c r="P73" s="8" t="s">
        <v>81</v>
      </c>
    </row>
    <row r="74" spans="1:16" ht="18" customHeight="1" x14ac:dyDescent="0.35">
      <c r="A74" s="4" t="s">
        <v>128</v>
      </c>
      <c r="B74" s="4" t="s">
        <v>34</v>
      </c>
      <c r="C74" s="13" t="s">
        <v>128</v>
      </c>
      <c r="D74" s="13" t="s">
        <v>381</v>
      </c>
      <c r="E74" s="91" t="s">
        <v>128</v>
      </c>
      <c r="F74" s="91" t="s">
        <v>318</v>
      </c>
      <c r="G74" s="95" t="s">
        <v>128</v>
      </c>
      <c r="H74" s="95" t="s">
        <v>349</v>
      </c>
      <c r="I74" s="4" t="s">
        <v>128</v>
      </c>
      <c r="J74" s="4" t="s">
        <v>128</v>
      </c>
      <c r="K74" s="3" t="s">
        <v>32</v>
      </c>
      <c r="L74" s="50" t="s">
        <v>198</v>
      </c>
      <c r="M74" s="56" t="s">
        <v>32</v>
      </c>
      <c r="N74" s="61" t="s">
        <v>171</v>
      </c>
      <c r="O74" s="6" t="s">
        <v>81</v>
      </c>
      <c r="P74" s="8" t="s">
        <v>164</v>
      </c>
    </row>
    <row r="75" spans="1:16" ht="18" customHeight="1" x14ac:dyDescent="0.35">
      <c r="A75" s="4" t="s">
        <v>516</v>
      </c>
      <c r="B75" s="4" t="s">
        <v>486</v>
      </c>
      <c r="C75" s="13" t="s">
        <v>516</v>
      </c>
      <c r="D75" s="13" t="s">
        <v>512</v>
      </c>
      <c r="E75" s="91" t="s">
        <v>516</v>
      </c>
      <c r="F75" s="91" t="s">
        <v>319</v>
      </c>
      <c r="G75" s="95" t="s">
        <v>516</v>
      </c>
      <c r="H75" s="95" t="s">
        <v>517</v>
      </c>
      <c r="I75" s="4" t="s">
        <v>516</v>
      </c>
      <c r="J75" s="4" t="s">
        <v>516</v>
      </c>
      <c r="K75" s="3" t="s">
        <v>34</v>
      </c>
      <c r="L75" s="50" t="s">
        <v>199</v>
      </c>
      <c r="M75" s="56" t="s">
        <v>34</v>
      </c>
      <c r="N75" s="61" t="s">
        <v>172</v>
      </c>
      <c r="O75" s="49" t="s">
        <v>62</v>
      </c>
      <c r="P75" s="118"/>
    </row>
    <row r="76" spans="1:16" ht="18" customHeight="1" x14ac:dyDescent="0.35">
      <c r="A76" s="25" t="s">
        <v>74</v>
      </c>
      <c r="B76" s="25" t="s">
        <v>493</v>
      </c>
      <c r="C76" s="48" t="s">
        <v>74</v>
      </c>
      <c r="D76" s="26" t="s">
        <v>226</v>
      </c>
      <c r="E76" s="98" t="s">
        <v>74</v>
      </c>
      <c r="F76" s="97" t="s">
        <v>312</v>
      </c>
      <c r="G76" s="6" t="s">
        <v>74</v>
      </c>
      <c r="H76" s="49" t="s">
        <v>414</v>
      </c>
      <c r="I76" s="25" t="s">
        <v>74</v>
      </c>
      <c r="J76" s="25" t="s">
        <v>600</v>
      </c>
      <c r="K76" s="3" t="s">
        <v>458</v>
      </c>
      <c r="L76" s="50" t="s">
        <v>200</v>
      </c>
      <c r="M76" s="56" t="s">
        <v>458</v>
      </c>
      <c r="N76" s="61" t="s">
        <v>470</v>
      </c>
      <c r="O76" s="6" t="s">
        <v>152</v>
      </c>
      <c r="P76" s="106"/>
    </row>
    <row r="77" spans="1:16" ht="18" customHeight="1" x14ac:dyDescent="0.35">
      <c r="A77" s="4" t="s">
        <v>112</v>
      </c>
      <c r="B77" s="4" t="s">
        <v>493</v>
      </c>
      <c r="C77" s="13" t="s">
        <v>112</v>
      </c>
      <c r="D77" s="13" t="s">
        <v>294</v>
      </c>
      <c r="E77" s="91" t="s">
        <v>112</v>
      </c>
      <c r="F77" s="94" t="s">
        <v>336</v>
      </c>
      <c r="G77" s="95" t="s">
        <v>112</v>
      </c>
      <c r="H77" s="99" t="s">
        <v>355</v>
      </c>
      <c r="I77" s="4" t="s">
        <v>112</v>
      </c>
      <c r="J77" s="4" t="s">
        <v>112</v>
      </c>
      <c r="K77" s="3" t="s">
        <v>219</v>
      </c>
      <c r="L77" s="50" t="s">
        <v>193</v>
      </c>
      <c r="M77" s="56" t="s">
        <v>219</v>
      </c>
      <c r="N77" s="61" t="s">
        <v>220</v>
      </c>
      <c r="O77" s="106"/>
      <c r="P77" s="106"/>
    </row>
    <row r="78" spans="1:16" ht="18" customHeight="1" x14ac:dyDescent="0.35">
      <c r="A78" s="4" t="s">
        <v>646</v>
      </c>
      <c r="B78" s="4" t="s">
        <v>27</v>
      </c>
      <c r="C78" s="13" t="s">
        <v>646</v>
      </c>
      <c r="D78" s="13" t="s">
        <v>641</v>
      </c>
      <c r="E78" s="91" t="s">
        <v>646</v>
      </c>
      <c r="F78" s="94" t="s">
        <v>645</v>
      </c>
      <c r="G78" s="95" t="s">
        <v>646</v>
      </c>
      <c r="H78" s="99" t="s">
        <v>647</v>
      </c>
      <c r="I78" s="4" t="s">
        <v>646</v>
      </c>
      <c r="J78" s="4" t="s">
        <v>646</v>
      </c>
      <c r="K78" s="3" t="s">
        <v>37</v>
      </c>
      <c r="L78" s="50" t="s">
        <v>201</v>
      </c>
      <c r="M78" s="56" t="s">
        <v>37</v>
      </c>
      <c r="N78" s="61" t="s">
        <v>173</v>
      </c>
      <c r="O78" s="11" t="s">
        <v>455</v>
      </c>
      <c r="P78" s="11" t="s">
        <v>267</v>
      </c>
    </row>
    <row r="79" spans="1:16" ht="18" customHeight="1" x14ac:dyDescent="0.35">
      <c r="A79" s="4" t="s">
        <v>16</v>
      </c>
      <c r="B79" s="4" t="s">
        <v>471</v>
      </c>
      <c r="C79" s="13" t="s">
        <v>16</v>
      </c>
      <c r="D79" s="13" t="s">
        <v>222</v>
      </c>
      <c r="E79" s="14" t="s">
        <v>16</v>
      </c>
      <c r="F79" s="14" t="s">
        <v>312</v>
      </c>
      <c r="G79" s="95" t="s">
        <v>16</v>
      </c>
      <c r="H79" s="99" t="s">
        <v>312</v>
      </c>
      <c r="I79" s="25" t="s">
        <v>84</v>
      </c>
      <c r="J79" s="25" t="s">
        <v>601</v>
      </c>
      <c r="K79" s="3" t="s">
        <v>40</v>
      </c>
      <c r="L79" s="50" t="s">
        <v>202</v>
      </c>
      <c r="M79" s="56" t="s">
        <v>40</v>
      </c>
      <c r="N79" s="61" t="s">
        <v>174</v>
      </c>
      <c r="O79" s="11" t="s">
        <v>287</v>
      </c>
      <c r="P79" s="11" t="s">
        <v>287</v>
      </c>
    </row>
    <row r="80" spans="1:16" ht="18" customHeight="1" x14ac:dyDescent="0.35">
      <c r="A80" s="4" t="s">
        <v>110</v>
      </c>
      <c r="B80" s="4" t="s">
        <v>472</v>
      </c>
      <c r="C80" s="13" t="s">
        <v>110</v>
      </c>
      <c r="D80" s="13" t="s">
        <v>223</v>
      </c>
      <c r="E80" s="91" t="s">
        <v>110</v>
      </c>
      <c r="F80" s="91"/>
      <c r="G80" s="95" t="s">
        <v>110</v>
      </c>
      <c r="H80" s="99" t="s">
        <v>312</v>
      </c>
      <c r="I80" s="4" t="s">
        <v>129</v>
      </c>
      <c r="J80" s="4" t="s">
        <v>129</v>
      </c>
      <c r="K80" s="3" t="s">
        <v>41</v>
      </c>
      <c r="L80" s="50" t="s">
        <v>203</v>
      </c>
      <c r="M80" s="56" t="s">
        <v>41</v>
      </c>
      <c r="N80" s="61" t="s">
        <v>175</v>
      </c>
      <c r="O80" s="11" t="s">
        <v>85</v>
      </c>
      <c r="P80" s="11" t="s">
        <v>268</v>
      </c>
    </row>
    <row r="81" spans="1:16" ht="18" customHeight="1" x14ac:dyDescent="0.35">
      <c r="A81" s="25" t="s">
        <v>84</v>
      </c>
      <c r="B81" s="25" t="s">
        <v>456</v>
      </c>
      <c r="C81" s="26" t="s">
        <v>84</v>
      </c>
      <c r="D81" s="26" t="s">
        <v>382</v>
      </c>
      <c r="E81" s="97" t="s">
        <v>84</v>
      </c>
      <c r="F81" s="97" t="s">
        <v>312</v>
      </c>
      <c r="G81" s="49" t="s">
        <v>84</v>
      </c>
      <c r="H81" s="49" t="s">
        <v>414</v>
      </c>
      <c r="I81" s="4" t="s">
        <v>523</v>
      </c>
      <c r="J81" s="4" t="s">
        <v>523</v>
      </c>
      <c r="K81" s="3" t="s">
        <v>42</v>
      </c>
      <c r="L81" s="50" t="s">
        <v>204</v>
      </c>
      <c r="M81" s="56" t="s">
        <v>42</v>
      </c>
      <c r="N81" s="61" t="s">
        <v>176</v>
      </c>
      <c r="O81" s="11" t="s">
        <v>88</v>
      </c>
      <c r="P81" s="11"/>
    </row>
    <row r="82" spans="1:16" ht="18" customHeight="1" x14ac:dyDescent="0.35">
      <c r="A82" s="4" t="s">
        <v>129</v>
      </c>
      <c r="B82" s="4" t="s">
        <v>552</v>
      </c>
      <c r="C82" s="13" t="s">
        <v>129</v>
      </c>
      <c r="D82" s="13" t="s">
        <v>518</v>
      </c>
      <c r="E82" s="91" t="s">
        <v>129</v>
      </c>
      <c r="F82" s="94" t="s">
        <v>519</v>
      </c>
      <c r="G82" s="95" t="s">
        <v>129</v>
      </c>
      <c r="H82" s="95" t="s">
        <v>520</v>
      </c>
      <c r="I82" s="25" t="s">
        <v>75</v>
      </c>
      <c r="J82" s="25" t="s">
        <v>75</v>
      </c>
      <c r="K82" s="3" t="s">
        <v>43</v>
      </c>
      <c r="L82" s="50" t="s">
        <v>205</v>
      </c>
      <c r="M82" s="56" t="s">
        <v>43</v>
      </c>
      <c r="N82" s="61" t="s">
        <v>177</v>
      </c>
      <c r="O82" s="11" t="s">
        <v>280</v>
      </c>
    </row>
    <row r="83" spans="1:16" ht="18" customHeight="1" x14ac:dyDescent="0.35">
      <c r="A83" s="4" t="s">
        <v>523</v>
      </c>
      <c r="B83" s="4" t="s">
        <v>456</v>
      </c>
      <c r="C83" s="13" t="s">
        <v>523</v>
      </c>
      <c r="D83" s="13" t="s">
        <v>531</v>
      </c>
      <c r="E83" s="14" t="s">
        <v>523</v>
      </c>
      <c r="F83" s="14" t="s">
        <v>537</v>
      </c>
      <c r="G83" s="99" t="s">
        <v>523</v>
      </c>
      <c r="H83" s="99" t="s">
        <v>546</v>
      </c>
      <c r="I83" s="25" t="s">
        <v>152</v>
      </c>
      <c r="J83" s="25" t="s">
        <v>157</v>
      </c>
      <c r="K83" s="3" t="s">
        <v>44</v>
      </c>
      <c r="L83" s="50" t="s">
        <v>206</v>
      </c>
      <c r="M83" s="56" t="s">
        <v>44</v>
      </c>
      <c r="N83" s="61" t="s">
        <v>178</v>
      </c>
      <c r="O83" s="11" t="s">
        <v>454</v>
      </c>
      <c r="P83" s="118"/>
    </row>
    <row r="84" spans="1:16" ht="18" customHeight="1" x14ac:dyDescent="0.35">
      <c r="A84" s="25" t="s">
        <v>75</v>
      </c>
      <c r="B84" s="25" t="s">
        <v>86</v>
      </c>
      <c r="C84" s="26" t="s">
        <v>75</v>
      </c>
      <c r="D84" s="26" t="s">
        <v>383</v>
      </c>
      <c r="E84" s="97" t="s">
        <v>75</v>
      </c>
      <c r="F84" s="97" t="s">
        <v>312</v>
      </c>
      <c r="G84" s="49" t="s">
        <v>75</v>
      </c>
      <c r="H84" s="49" t="s">
        <v>414</v>
      </c>
      <c r="I84" s="4" t="s">
        <v>153</v>
      </c>
      <c r="J84" s="4" t="s">
        <v>362</v>
      </c>
      <c r="K84" s="3" t="s">
        <v>45</v>
      </c>
      <c r="L84" s="50" t="s">
        <v>207</v>
      </c>
      <c r="M84" s="56" t="s">
        <v>45</v>
      </c>
      <c r="N84" s="61" t="s">
        <v>179</v>
      </c>
      <c r="O84" s="118"/>
      <c r="P84" s="118"/>
    </row>
    <row r="85" spans="1:16" ht="18" customHeight="1" x14ac:dyDescent="0.35">
      <c r="A85" s="25" t="s">
        <v>152</v>
      </c>
      <c r="B85" s="25" t="s">
        <v>506</v>
      </c>
      <c r="C85" s="26" t="s">
        <v>152</v>
      </c>
      <c r="D85" s="26" t="s">
        <v>384</v>
      </c>
      <c r="E85" s="97" t="s">
        <v>152</v>
      </c>
      <c r="F85" s="97" t="s">
        <v>312</v>
      </c>
      <c r="G85" s="49" t="s">
        <v>152</v>
      </c>
      <c r="H85" s="49" t="s">
        <v>414</v>
      </c>
      <c r="I85" s="4" t="s">
        <v>154</v>
      </c>
      <c r="J85" s="4" t="s">
        <v>154</v>
      </c>
      <c r="K85" s="3" t="s">
        <v>53</v>
      </c>
      <c r="L85" s="50" t="s">
        <v>208</v>
      </c>
      <c r="M85" s="56" t="s">
        <v>53</v>
      </c>
      <c r="N85" s="61" t="s">
        <v>180</v>
      </c>
      <c r="O85" s="53" t="s">
        <v>281</v>
      </c>
      <c r="P85" s="53" t="s">
        <v>282</v>
      </c>
    </row>
    <row r="86" spans="1:16" ht="18" customHeight="1" x14ac:dyDescent="0.35">
      <c r="A86" s="4" t="s">
        <v>153</v>
      </c>
      <c r="B86" s="4" t="s">
        <v>121</v>
      </c>
      <c r="C86" s="13" t="s">
        <v>153</v>
      </c>
      <c r="D86" s="13" t="s">
        <v>295</v>
      </c>
      <c r="E86" s="91" t="s">
        <v>153</v>
      </c>
      <c r="F86" s="91"/>
      <c r="G86" s="95" t="s">
        <v>153</v>
      </c>
      <c r="H86" s="99" t="s">
        <v>312</v>
      </c>
      <c r="I86" s="4" t="s">
        <v>590</v>
      </c>
      <c r="J86" s="4" t="s">
        <v>602</v>
      </c>
      <c r="K86" s="3" t="s">
        <v>46</v>
      </c>
      <c r="L86" s="78" t="s">
        <v>269</v>
      </c>
      <c r="M86" s="56" t="s">
        <v>46</v>
      </c>
      <c r="N86" s="61" t="s">
        <v>181</v>
      </c>
      <c r="O86" s="53" t="s">
        <v>287</v>
      </c>
      <c r="P86" s="53" t="s">
        <v>161</v>
      </c>
    </row>
    <row r="87" spans="1:16" ht="18" customHeight="1" x14ac:dyDescent="0.35">
      <c r="A87" s="4" t="s">
        <v>154</v>
      </c>
      <c r="B87" s="4" t="s">
        <v>19</v>
      </c>
      <c r="C87" s="13" t="s">
        <v>154</v>
      </c>
      <c r="D87" s="13" t="s">
        <v>320</v>
      </c>
      <c r="E87" s="91" t="s">
        <v>154</v>
      </c>
      <c r="F87" s="94" t="s">
        <v>321</v>
      </c>
      <c r="G87" s="95" t="s">
        <v>154</v>
      </c>
      <c r="H87" s="95" t="s">
        <v>356</v>
      </c>
      <c r="I87" s="4" t="s">
        <v>155</v>
      </c>
      <c r="J87" s="4" t="s">
        <v>603</v>
      </c>
      <c r="K87" s="3" t="s">
        <v>48</v>
      </c>
      <c r="L87" s="50" t="s">
        <v>209</v>
      </c>
      <c r="M87" s="56" t="s">
        <v>48</v>
      </c>
      <c r="N87" s="61" t="s">
        <v>182</v>
      </c>
      <c r="O87" s="53" t="s">
        <v>286</v>
      </c>
      <c r="P87" s="53" t="s">
        <v>39</v>
      </c>
    </row>
    <row r="88" spans="1:16" ht="18" customHeight="1" x14ac:dyDescent="0.35">
      <c r="A88" s="4" t="s">
        <v>590</v>
      </c>
      <c r="B88" s="4" t="s">
        <v>483</v>
      </c>
      <c r="C88" s="13" t="s">
        <v>590</v>
      </c>
      <c r="D88" s="13" t="s">
        <v>591</v>
      </c>
      <c r="E88" s="91" t="s">
        <v>590</v>
      </c>
      <c r="F88" s="91"/>
      <c r="G88" s="95" t="s">
        <v>590</v>
      </c>
      <c r="H88" s="99" t="s">
        <v>312</v>
      </c>
      <c r="I88" s="4" t="s">
        <v>156</v>
      </c>
      <c r="J88" s="4" t="s">
        <v>604</v>
      </c>
      <c r="K88" s="3" t="s">
        <v>50</v>
      </c>
      <c r="L88" s="50" t="s">
        <v>210</v>
      </c>
      <c r="M88" s="56" t="s">
        <v>50</v>
      </c>
      <c r="N88" s="61" t="s">
        <v>183</v>
      </c>
      <c r="O88" s="53" t="s">
        <v>279</v>
      </c>
      <c r="P88" s="53" t="s">
        <v>116</v>
      </c>
    </row>
    <row r="89" spans="1:16" ht="18" customHeight="1" x14ac:dyDescent="0.35">
      <c r="A89" s="4" t="s">
        <v>155</v>
      </c>
      <c r="B89" s="4" t="s">
        <v>19</v>
      </c>
      <c r="C89" s="13" t="s">
        <v>155</v>
      </c>
      <c r="D89" s="13" t="s">
        <v>99</v>
      </c>
      <c r="E89" s="91" t="s">
        <v>155</v>
      </c>
      <c r="F89" s="91"/>
      <c r="G89" s="95" t="s">
        <v>155</v>
      </c>
      <c r="H89" s="99" t="s">
        <v>312</v>
      </c>
      <c r="I89" s="5" t="s">
        <v>68</v>
      </c>
      <c r="J89" s="5" t="s">
        <v>68</v>
      </c>
      <c r="K89" s="3" t="s">
        <v>49</v>
      </c>
      <c r="L89" s="50" t="s">
        <v>211</v>
      </c>
      <c r="M89" s="56" t="s">
        <v>49</v>
      </c>
      <c r="N89" s="61" t="s">
        <v>184</v>
      </c>
      <c r="O89" s="51" t="s">
        <v>283</v>
      </c>
      <c r="P89" s="53" t="s">
        <v>508</v>
      </c>
    </row>
    <row r="90" spans="1:16" ht="18" customHeight="1" x14ac:dyDescent="0.35">
      <c r="A90" s="4" t="s">
        <v>156</v>
      </c>
      <c r="B90" s="4" t="s">
        <v>19</v>
      </c>
      <c r="C90" s="13" t="s">
        <v>156</v>
      </c>
      <c r="D90" s="13" t="s">
        <v>385</v>
      </c>
      <c r="E90" s="91" t="s">
        <v>156</v>
      </c>
      <c r="F90" s="91" t="s">
        <v>322</v>
      </c>
      <c r="G90" s="95" t="s">
        <v>156</v>
      </c>
      <c r="H90" s="95" t="s">
        <v>357</v>
      </c>
      <c r="I90" s="4" t="s">
        <v>521</v>
      </c>
      <c r="J90" s="4" t="s">
        <v>521</v>
      </c>
      <c r="K90" s="3" t="s">
        <v>19</v>
      </c>
      <c r="L90" s="50" t="s">
        <v>212</v>
      </c>
      <c r="M90" s="56" t="s">
        <v>19</v>
      </c>
      <c r="N90" s="61" t="s">
        <v>185</v>
      </c>
      <c r="O90" s="53" t="s">
        <v>284</v>
      </c>
      <c r="P90" s="53" t="s">
        <v>138</v>
      </c>
    </row>
    <row r="91" spans="1:16" ht="18" customHeight="1" x14ac:dyDescent="0.35">
      <c r="A91" s="5" t="s">
        <v>68</v>
      </c>
      <c r="B91" s="4" t="s">
        <v>86</v>
      </c>
      <c r="C91" s="12" t="s">
        <v>68</v>
      </c>
      <c r="D91" s="13" t="s">
        <v>396</v>
      </c>
      <c r="E91" s="92" t="s">
        <v>68</v>
      </c>
      <c r="F91" s="91"/>
      <c r="G91" s="96" t="s">
        <v>68</v>
      </c>
      <c r="H91" s="99" t="s">
        <v>312</v>
      </c>
      <c r="I91" s="47" t="s">
        <v>164</v>
      </c>
      <c r="J91" s="47" t="s">
        <v>166</v>
      </c>
      <c r="K91" s="3" t="s">
        <v>51</v>
      </c>
      <c r="L91" s="78" t="s">
        <v>626</v>
      </c>
      <c r="M91" s="56" t="s">
        <v>51</v>
      </c>
      <c r="N91" s="61" t="s">
        <v>274</v>
      </c>
      <c r="O91" s="53" t="s">
        <v>525</v>
      </c>
      <c r="P91" s="53" t="s">
        <v>453</v>
      </c>
    </row>
    <row r="92" spans="1:16" ht="18" customHeight="1" x14ac:dyDescent="0.35">
      <c r="A92" s="4" t="s">
        <v>521</v>
      </c>
      <c r="B92" s="4" t="s">
        <v>456</v>
      </c>
      <c r="C92" s="13" t="s">
        <v>521</v>
      </c>
      <c r="D92" s="13" t="s">
        <v>527</v>
      </c>
      <c r="E92" s="14" t="s">
        <v>521</v>
      </c>
      <c r="F92" s="122" t="s">
        <v>528</v>
      </c>
      <c r="G92" s="99" t="s">
        <v>521</v>
      </c>
      <c r="H92" s="99" t="s">
        <v>529</v>
      </c>
      <c r="I92" s="4" t="s">
        <v>367</v>
      </c>
      <c r="J92" s="4" t="s">
        <v>367</v>
      </c>
      <c r="K92" s="3" t="s">
        <v>54</v>
      </c>
      <c r="L92" s="50" t="s">
        <v>213</v>
      </c>
      <c r="M92" s="56" t="s">
        <v>54</v>
      </c>
      <c r="N92" s="61" t="s">
        <v>186</v>
      </c>
    </row>
    <row r="93" spans="1:16" ht="18" customHeight="1" x14ac:dyDescent="0.35">
      <c r="A93" s="47" t="s">
        <v>164</v>
      </c>
      <c r="B93" s="25" t="s">
        <v>507</v>
      </c>
      <c r="C93" s="48" t="s">
        <v>164</v>
      </c>
      <c r="D93" s="26" t="s">
        <v>386</v>
      </c>
      <c r="E93" s="98" t="s">
        <v>164</v>
      </c>
      <c r="F93" s="97" t="s">
        <v>312</v>
      </c>
      <c r="G93" s="6" t="s">
        <v>164</v>
      </c>
      <c r="H93" s="49" t="s">
        <v>312</v>
      </c>
      <c r="I93" s="4" t="s">
        <v>451</v>
      </c>
      <c r="J93" s="4" t="s">
        <v>451</v>
      </c>
      <c r="K93" s="3" t="s">
        <v>61</v>
      </c>
      <c r="L93" s="50" t="s">
        <v>214</v>
      </c>
      <c r="M93" s="56" t="s">
        <v>61</v>
      </c>
      <c r="N93" s="61" t="s">
        <v>187</v>
      </c>
      <c r="O93" s="9" t="s">
        <v>149</v>
      </c>
      <c r="P93" s="9" t="s">
        <v>501</v>
      </c>
    </row>
    <row r="94" spans="1:16" ht="18" customHeight="1" x14ac:dyDescent="0.35">
      <c r="A94" s="4" t="s">
        <v>367</v>
      </c>
      <c r="B94" s="4" t="s">
        <v>115</v>
      </c>
      <c r="C94" s="13" t="s">
        <v>367</v>
      </c>
      <c r="D94" s="13" t="s">
        <v>368</v>
      </c>
      <c r="E94" s="14" t="s">
        <v>367</v>
      </c>
      <c r="F94" s="122" t="s">
        <v>579</v>
      </c>
      <c r="G94" s="99" t="s">
        <v>367</v>
      </c>
      <c r="H94" s="99" t="s">
        <v>580</v>
      </c>
      <c r="I94" s="4" t="s">
        <v>116</v>
      </c>
      <c r="J94" s="4" t="s">
        <v>116</v>
      </c>
      <c r="K94" s="3" t="s">
        <v>56</v>
      </c>
      <c r="L94" s="50" t="s">
        <v>215</v>
      </c>
      <c r="M94" s="56" t="s">
        <v>56</v>
      </c>
      <c r="N94" s="61" t="s">
        <v>275</v>
      </c>
      <c r="O94" s="9" t="s">
        <v>287</v>
      </c>
      <c r="P94" s="9" t="s">
        <v>287</v>
      </c>
    </row>
    <row r="95" spans="1:16" ht="18" customHeight="1" x14ac:dyDescent="0.35">
      <c r="A95" s="4" t="s">
        <v>451</v>
      </c>
      <c r="B95" s="4" t="s">
        <v>19</v>
      </c>
      <c r="C95" s="13" t="s">
        <v>451</v>
      </c>
      <c r="D95" s="13" t="s">
        <v>553</v>
      </c>
      <c r="E95" s="14" t="s">
        <v>451</v>
      </c>
      <c r="F95" s="14"/>
      <c r="G95" s="99" t="s">
        <v>451</v>
      </c>
      <c r="H95" s="99" t="s">
        <v>312</v>
      </c>
      <c r="I95" s="4" t="s">
        <v>522</v>
      </c>
      <c r="J95" s="4" t="s">
        <v>522</v>
      </c>
      <c r="K95" s="3" t="s">
        <v>58</v>
      </c>
      <c r="L95" s="50" t="s">
        <v>216</v>
      </c>
      <c r="M95" s="56" t="s">
        <v>58</v>
      </c>
      <c r="N95" s="61" t="s">
        <v>188</v>
      </c>
      <c r="O95" s="9" t="s">
        <v>73</v>
      </c>
      <c r="P95" s="9" t="s">
        <v>74</v>
      </c>
    </row>
    <row r="96" spans="1:16" ht="18" customHeight="1" x14ac:dyDescent="0.35">
      <c r="A96" s="4" t="s">
        <v>116</v>
      </c>
      <c r="B96" s="4" t="s">
        <v>252</v>
      </c>
      <c r="C96" s="13" t="s">
        <v>116</v>
      </c>
      <c r="D96" s="13" t="s">
        <v>323</v>
      </c>
      <c r="E96" s="91" t="s">
        <v>116</v>
      </c>
      <c r="F96" s="91" t="s">
        <v>324</v>
      </c>
      <c r="G96" s="95" t="s">
        <v>116</v>
      </c>
      <c r="H96" s="95" t="s">
        <v>358</v>
      </c>
      <c r="I96" s="47" t="s">
        <v>551</v>
      </c>
      <c r="J96" s="47" t="s">
        <v>605</v>
      </c>
      <c r="K96" s="3" t="s">
        <v>59</v>
      </c>
      <c r="L96" s="50" t="s">
        <v>217</v>
      </c>
      <c r="M96" s="56" t="s">
        <v>59</v>
      </c>
      <c r="N96" s="61" t="s">
        <v>189</v>
      </c>
      <c r="O96" s="9" t="s">
        <v>280</v>
      </c>
      <c r="P96" s="9" t="s">
        <v>280</v>
      </c>
    </row>
    <row r="97" spans="1:16" ht="18" customHeight="1" x14ac:dyDescent="0.35">
      <c r="A97" s="4" t="s">
        <v>522</v>
      </c>
      <c r="B97" s="4" t="s">
        <v>456</v>
      </c>
      <c r="C97" s="13" t="s">
        <v>522</v>
      </c>
      <c r="D97" s="13" t="s">
        <v>530</v>
      </c>
      <c r="E97" s="14" t="s">
        <v>522</v>
      </c>
      <c r="F97" s="122" t="s">
        <v>528</v>
      </c>
      <c r="G97" s="99" t="s">
        <v>522</v>
      </c>
      <c r="H97" s="99" t="s">
        <v>529</v>
      </c>
      <c r="I97" s="4" t="s">
        <v>524</v>
      </c>
      <c r="J97" s="4" t="s">
        <v>524</v>
      </c>
      <c r="K97" s="3" t="s">
        <v>60</v>
      </c>
      <c r="L97" s="50" t="s">
        <v>218</v>
      </c>
      <c r="M97" s="56" t="s">
        <v>60</v>
      </c>
      <c r="N97" s="61" t="s">
        <v>190</v>
      </c>
      <c r="O97" s="9" t="s">
        <v>84</v>
      </c>
      <c r="P97" s="9" t="s">
        <v>73</v>
      </c>
    </row>
    <row r="98" spans="1:16" ht="18" customHeight="1" x14ac:dyDescent="0.35">
      <c r="A98" s="47" t="s">
        <v>551</v>
      </c>
      <c r="B98" s="25" t="s">
        <v>456</v>
      </c>
      <c r="C98" s="48" t="s">
        <v>551</v>
      </c>
      <c r="D98" s="26" t="s">
        <v>536</v>
      </c>
      <c r="E98" s="98" t="s">
        <v>551</v>
      </c>
      <c r="F98" s="97" t="s">
        <v>312</v>
      </c>
      <c r="G98" s="6" t="s">
        <v>551</v>
      </c>
      <c r="H98" s="49" t="s">
        <v>414</v>
      </c>
      <c r="I98" s="47" t="s">
        <v>454</v>
      </c>
      <c r="J98" s="47" t="s">
        <v>586</v>
      </c>
      <c r="K98" s="106"/>
      <c r="L98" s="106"/>
      <c r="M98" s="106"/>
      <c r="N98" s="106"/>
      <c r="O98" s="118"/>
      <c r="P98" s="9" t="s">
        <v>84</v>
      </c>
    </row>
    <row r="99" spans="1:16" ht="18" customHeight="1" x14ac:dyDescent="0.35">
      <c r="A99" s="4" t="s">
        <v>524</v>
      </c>
      <c r="B99" s="4" t="s">
        <v>456</v>
      </c>
      <c r="C99" s="13" t="s">
        <v>524</v>
      </c>
      <c r="D99" s="13" t="s">
        <v>532</v>
      </c>
      <c r="E99" s="14" t="s">
        <v>524</v>
      </c>
      <c r="F99" s="122" t="s">
        <v>538</v>
      </c>
      <c r="G99" s="99" t="s">
        <v>524</v>
      </c>
      <c r="H99" s="99" t="s">
        <v>547</v>
      </c>
      <c r="I99" s="4" t="s">
        <v>541</v>
      </c>
      <c r="J99" s="4" t="s">
        <v>541</v>
      </c>
      <c r="K99" s="106"/>
      <c r="L99" s="106"/>
      <c r="M99" s="106"/>
      <c r="N99" s="106"/>
      <c r="O99" s="26" t="s">
        <v>366</v>
      </c>
      <c r="P99" s="9"/>
    </row>
    <row r="100" spans="1:16" ht="18" customHeight="1" x14ac:dyDescent="0.35">
      <c r="A100" s="47" t="s">
        <v>454</v>
      </c>
      <c r="B100" s="25" t="s">
        <v>456</v>
      </c>
      <c r="C100" s="48" t="s">
        <v>454</v>
      </c>
      <c r="D100" s="26" t="s">
        <v>539</v>
      </c>
      <c r="E100" s="98" t="s">
        <v>454</v>
      </c>
      <c r="F100" s="97" t="s">
        <v>312</v>
      </c>
      <c r="G100" s="6" t="s">
        <v>454</v>
      </c>
      <c r="H100" s="49" t="s">
        <v>414</v>
      </c>
      <c r="I100" s="4" t="s">
        <v>256</v>
      </c>
      <c r="J100" s="4" t="s">
        <v>256</v>
      </c>
      <c r="K100" s="106"/>
      <c r="L100" s="106"/>
      <c r="M100" s="106"/>
      <c r="N100" s="106"/>
      <c r="O100" s="26" t="s">
        <v>288</v>
      </c>
      <c r="P100" s="118"/>
    </row>
    <row r="101" spans="1:16" ht="18" customHeight="1" x14ac:dyDescent="0.35">
      <c r="A101" s="4" t="s">
        <v>541</v>
      </c>
      <c r="B101" s="4" t="s">
        <v>456</v>
      </c>
      <c r="C101" s="13" t="s">
        <v>541</v>
      </c>
      <c r="D101" s="13" t="s">
        <v>533</v>
      </c>
      <c r="E101" s="14" t="s">
        <v>541</v>
      </c>
      <c r="F101" s="14" t="s">
        <v>543</v>
      </c>
      <c r="G101" s="99" t="s">
        <v>541</v>
      </c>
      <c r="H101" s="99" t="s">
        <v>548</v>
      </c>
      <c r="I101" s="4" t="s">
        <v>257</v>
      </c>
      <c r="J101" s="4" t="s">
        <v>257</v>
      </c>
      <c r="K101" s="106"/>
      <c r="L101" s="106"/>
      <c r="M101" s="106"/>
      <c r="N101" s="106"/>
      <c r="O101" s="106"/>
      <c r="P101" s="106"/>
    </row>
    <row r="102" spans="1:16" ht="18" customHeight="1" x14ac:dyDescent="0.35">
      <c r="A102" s="4" t="s">
        <v>256</v>
      </c>
      <c r="B102" s="4" t="s">
        <v>258</v>
      </c>
      <c r="C102" s="13" t="s">
        <v>256</v>
      </c>
      <c r="D102" s="13" t="s">
        <v>393</v>
      </c>
      <c r="E102" s="91" t="s">
        <v>256</v>
      </c>
      <c r="F102" s="91"/>
      <c r="G102" s="95" t="s">
        <v>256</v>
      </c>
      <c r="H102" s="99" t="s">
        <v>312</v>
      </c>
      <c r="I102" s="25" t="s">
        <v>268</v>
      </c>
      <c r="J102" s="25" t="s">
        <v>606</v>
      </c>
      <c r="K102" s="106"/>
      <c r="L102" s="106"/>
      <c r="M102" s="106"/>
      <c r="N102" s="106"/>
      <c r="O102" s="10" t="s">
        <v>502</v>
      </c>
      <c r="P102" s="118"/>
    </row>
    <row r="103" spans="1:16" ht="18" customHeight="1" x14ac:dyDescent="0.35">
      <c r="A103" s="4" t="s">
        <v>257</v>
      </c>
      <c r="B103" s="4" t="s">
        <v>258</v>
      </c>
      <c r="C103" s="13" t="s">
        <v>257</v>
      </c>
      <c r="D103" s="13" t="s">
        <v>394</v>
      </c>
      <c r="E103" s="91" t="s">
        <v>257</v>
      </c>
      <c r="F103" s="91"/>
      <c r="G103" s="95" t="s">
        <v>257</v>
      </c>
      <c r="H103" s="99" t="s">
        <v>312</v>
      </c>
      <c r="I103" s="4" t="s">
        <v>542</v>
      </c>
      <c r="J103" s="4" t="s">
        <v>542</v>
      </c>
      <c r="K103" s="106"/>
      <c r="L103" s="106"/>
      <c r="M103" s="106"/>
      <c r="N103" s="106"/>
      <c r="O103" s="10" t="s">
        <v>287</v>
      </c>
      <c r="P103" s="118"/>
    </row>
    <row r="104" spans="1:16" ht="18" customHeight="1" x14ac:dyDescent="0.35">
      <c r="A104" s="25" t="s">
        <v>268</v>
      </c>
      <c r="B104" s="25" t="s">
        <v>456</v>
      </c>
      <c r="C104" s="26" t="s">
        <v>268</v>
      </c>
      <c r="D104" s="26" t="s">
        <v>540</v>
      </c>
      <c r="E104" s="97" t="s">
        <v>268</v>
      </c>
      <c r="F104" s="97" t="s">
        <v>312</v>
      </c>
      <c r="G104" s="121" t="s">
        <v>268</v>
      </c>
      <c r="H104" s="49" t="s">
        <v>414</v>
      </c>
      <c r="I104" s="25" t="s">
        <v>525</v>
      </c>
      <c r="J104" s="25" t="s">
        <v>607</v>
      </c>
      <c r="K104" s="106"/>
      <c r="L104" s="106"/>
      <c r="M104" s="106"/>
      <c r="N104" s="106"/>
      <c r="O104" s="10" t="s">
        <v>85</v>
      </c>
      <c r="P104" s="106"/>
    </row>
    <row r="105" spans="1:16" ht="18" customHeight="1" x14ac:dyDescent="0.35">
      <c r="A105" s="4" t="s">
        <v>542</v>
      </c>
      <c r="B105" s="4" t="s">
        <v>456</v>
      </c>
      <c r="C105" s="13" t="s">
        <v>542</v>
      </c>
      <c r="D105" s="13" t="s">
        <v>533</v>
      </c>
      <c r="E105" s="14" t="s">
        <v>542</v>
      </c>
      <c r="F105" s="122" t="s">
        <v>544</v>
      </c>
      <c r="G105" s="99" t="s">
        <v>542</v>
      </c>
      <c r="H105" s="99" t="s">
        <v>545</v>
      </c>
      <c r="I105" s="4" t="s">
        <v>526</v>
      </c>
      <c r="J105" s="4" t="s">
        <v>526</v>
      </c>
      <c r="K105" s="106"/>
      <c r="L105" s="106"/>
      <c r="M105" s="106"/>
      <c r="N105" s="106"/>
      <c r="O105" s="10" t="s">
        <v>78</v>
      </c>
      <c r="P105" s="106"/>
    </row>
    <row r="106" spans="1:16" ht="18" customHeight="1" x14ac:dyDescent="0.35">
      <c r="A106" s="25" t="s">
        <v>525</v>
      </c>
      <c r="B106" s="25" t="s">
        <v>456</v>
      </c>
      <c r="C106" s="26" t="s">
        <v>525</v>
      </c>
      <c r="D106" s="26" t="s">
        <v>535</v>
      </c>
      <c r="E106" s="97" t="s">
        <v>525</v>
      </c>
      <c r="F106" s="97" t="s">
        <v>312</v>
      </c>
      <c r="G106" s="121" t="s">
        <v>525</v>
      </c>
      <c r="H106" s="49" t="s">
        <v>414</v>
      </c>
      <c r="I106" s="4" t="s">
        <v>593</v>
      </c>
      <c r="J106" s="4" t="s">
        <v>593</v>
      </c>
      <c r="K106" s="106"/>
      <c r="L106" s="106"/>
      <c r="M106" s="106"/>
      <c r="N106" s="106"/>
      <c r="O106" s="27" t="s">
        <v>286</v>
      </c>
      <c r="P106" s="106"/>
    </row>
    <row r="107" spans="1:16" ht="18" customHeight="1" x14ac:dyDescent="0.35">
      <c r="A107" s="4" t="s">
        <v>526</v>
      </c>
      <c r="B107" s="4" t="s">
        <v>456</v>
      </c>
      <c r="C107" s="13" t="s">
        <v>526</v>
      </c>
      <c r="D107" s="13" t="s">
        <v>534</v>
      </c>
      <c r="E107" s="14" t="s">
        <v>526</v>
      </c>
      <c r="F107" s="122" t="s">
        <v>549</v>
      </c>
      <c r="G107" s="99" t="s">
        <v>526</v>
      </c>
      <c r="H107" s="99" t="s">
        <v>550</v>
      </c>
      <c r="I107" s="4" t="s">
        <v>594</v>
      </c>
      <c r="J107" s="4" t="s">
        <v>594</v>
      </c>
      <c r="K107" s="106"/>
      <c r="L107" s="106"/>
      <c r="M107" s="106"/>
      <c r="N107" s="106"/>
      <c r="O107" s="27" t="s">
        <v>551</v>
      </c>
      <c r="P107" s="106"/>
    </row>
    <row r="108" spans="1:16" ht="18" customHeight="1" x14ac:dyDescent="0.35">
      <c r="A108" s="4" t="s">
        <v>593</v>
      </c>
      <c r="B108" s="4" t="s">
        <v>19</v>
      </c>
      <c r="C108" s="13" t="s">
        <v>593</v>
      </c>
      <c r="D108" s="13" t="s">
        <v>596</v>
      </c>
      <c r="E108" s="14" t="s">
        <v>593</v>
      </c>
      <c r="F108" s="14"/>
      <c r="G108" s="99" t="s">
        <v>593</v>
      </c>
      <c r="H108" s="99"/>
      <c r="I108" s="25" t="s">
        <v>286</v>
      </c>
      <c r="J108" s="25" t="s">
        <v>608</v>
      </c>
    </row>
    <row r="109" spans="1:16" ht="18" customHeight="1" x14ac:dyDescent="0.35">
      <c r="A109" s="4" t="s">
        <v>594</v>
      </c>
      <c r="B109" s="4" t="s">
        <v>595</v>
      </c>
      <c r="C109" s="13" t="s">
        <v>594</v>
      </c>
      <c r="D109" s="13" t="s">
        <v>597</v>
      </c>
      <c r="E109" s="14" t="s">
        <v>594</v>
      </c>
      <c r="F109" s="14"/>
      <c r="G109" s="99" t="s">
        <v>594</v>
      </c>
      <c r="H109" s="99"/>
      <c r="I109" s="4" t="s">
        <v>39</v>
      </c>
      <c r="J109" s="4" t="s">
        <v>39</v>
      </c>
      <c r="K109" s="106"/>
      <c r="L109" s="106"/>
      <c r="M109" s="106"/>
      <c r="N109" s="106"/>
      <c r="O109" s="106"/>
      <c r="P109" s="106"/>
    </row>
    <row r="110" spans="1:16" ht="18" customHeight="1" x14ac:dyDescent="0.35">
      <c r="A110" s="25" t="s">
        <v>286</v>
      </c>
      <c r="B110" s="25" t="s">
        <v>623</v>
      </c>
      <c r="C110" s="26" t="s">
        <v>286</v>
      </c>
      <c r="D110" s="26" t="s">
        <v>402</v>
      </c>
      <c r="E110" s="97" t="s">
        <v>286</v>
      </c>
      <c r="F110" s="97" t="s">
        <v>312</v>
      </c>
      <c r="G110" s="49" t="s">
        <v>286</v>
      </c>
      <c r="H110" s="49" t="s">
        <v>414</v>
      </c>
      <c r="I110" s="4" t="s">
        <v>555</v>
      </c>
      <c r="J110" s="4" t="s">
        <v>555</v>
      </c>
      <c r="K110" s="106"/>
      <c r="L110" s="106"/>
      <c r="M110" s="106"/>
      <c r="N110" s="106"/>
      <c r="O110" s="106"/>
      <c r="P110" s="106"/>
    </row>
    <row r="111" spans="1:16" ht="18" customHeight="1" x14ac:dyDescent="0.35">
      <c r="A111" s="4" t="s">
        <v>39</v>
      </c>
      <c r="B111" s="4" t="s">
        <v>623</v>
      </c>
      <c r="C111" s="13" t="s">
        <v>39</v>
      </c>
      <c r="D111" s="13" t="s">
        <v>296</v>
      </c>
      <c r="E111" s="91" t="s">
        <v>39</v>
      </c>
      <c r="F111" s="91"/>
      <c r="G111" s="95" t="s">
        <v>39</v>
      </c>
      <c r="H111" s="99" t="s">
        <v>312</v>
      </c>
      <c r="I111" s="25" t="s">
        <v>279</v>
      </c>
      <c r="J111" s="25" t="s">
        <v>279</v>
      </c>
      <c r="K111" s="106"/>
      <c r="L111" s="106"/>
      <c r="M111" s="106"/>
      <c r="N111" s="106"/>
      <c r="O111" s="106"/>
      <c r="P111" s="106"/>
    </row>
    <row r="112" spans="1:16" ht="18" customHeight="1" x14ac:dyDescent="0.35">
      <c r="A112" s="4" t="s">
        <v>555</v>
      </c>
      <c r="B112" s="4" t="s">
        <v>51</v>
      </c>
      <c r="C112" s="13" t="s">
        <v>555</v>
      </c>
      <c r="D112" s="13" t="s">
        <v>556</v>
      </c>
      <c r="E112" s="14" t="s">
        <v>555</v>
      </c>
      <c r="F112" s="14"/>
      <c r="G112" s="99" t="s">
        <v>555</v>
      </c>
      <c r="H112" s="99" t="s">
        <v>312</v>
      </c>
      <c r="I112" s="4" t="s">
        <v>116</v>
      </c>
      <c r="J112" s="4" t="s">
        <v>116</v>
      </c>
      <c r="K112" s="106"/>
      <c r="L112" s="106"/>
      <c r="M112" s="106"/>
      <c r="N112" s="106"/>
      <c r="O112" s="106"/>
      <c r="P112" s="106"/>
    </row>
    <row r="113" spans="1:16" ht="18" customHeight="1" x14ac:dyDescent="0.35">
      <c r="A113" s="25" t="s">
        <v>279</v>
      </c>
      <c r="B113" s="25" t="s">
        <v>252</v>
      </c>
      <c r="C113" s="26" t="s">
        <v>279</v>
      </c>
      <c r="D113" s="26" t="s">
        <v>395</v>
      </c>
      <c r="E113" s="97" t="s">
        <v>279</v>
      </c>
      <c r="F113" s="97" t="s">
        <v>312</v>
      </c>
      <c r="G113" s="49" t="s">
        <v>279</v>
      </c>
      <c r="H113" s="49" t="s">
        <v>414</v>
      </c>
      <c r="I113" s="47" t="s">
        <v>283</v>
      </c>
      <c r="J113" s="47" t="s">
        <v>360</v>
      </c>
      <c r="K113" s="106"/>
      <c r="L113" s="106"/>
      <c r="M113" s="106"/>
      <c r="N113" s="106"/>
      <c r="O113" s="106"/>
      <c r="P113" s="106"/>
    </row>
    <row r="114" spans="1:16" ht="18" customHeight="1" x14ac:dyDescent="0.35">
      <c r="A114" s="4" t="s">
        <v>116</v>
      </c>
      <c r="B114" s="4" t="s">
        <v>252</v>
      </c>
      <c r="C114" s="13" t="s">
        <v>116</v>
      </c>
      <c r="D114" s="13" t="s">
        <v>323</v>
      </c>
      <c r="E114" s="91" t="s">
        <v>116</v>
      </c>
      <c r="F114" s="91" t="s">
        <v>324</v>
      </c>
      <c r="G114" s="95" t="s">
        <v>116</v>
      </c>
      <c r="H114" s="95" t="s">
        <v>358</v>
      </c>
      <c r="I114" s="4" t="s">
        <v>138</v>
      </c>
      <c r="J114" s="4" t="s">
        <v>138</v>
      </c>
      <c r="K114" s="106"/>
      <c r="L114" s="106"/>
      <c r="M114" s="106"/>
      <c r="N114" s="106"/>
      <c r="O114" s="106"/>
      <c r="P114" s="106"/>
    </row>
    <row r="115" spans="1:16" ht="18" customHeight="1" x14ac:dyDescent="0.35">
      <c r="A115" s="47" t="s">
        <v>283</v>
      </c>
      <c r="B115" s="25" t="s">
        <v>86</v>
      </c>
      <c r="C115" s="48" t="s">
        <v>283</v>
      </c>
      <c r="D115" s="26" t="s">
        <v>401</v>
      </c>
      <c r="E115" s="98" t="s">
        <v>283</v>
      </c>
      <c r="F115" s="97" t="s">
        <v>312</v>
      </c>
      <c r="G115" s="6" t="s">
        <v>283</v>
      </c>
      <c r="H115" s="49" t="s">
        <v>414</v>
      </c>
      <c r="I115" s="25" t="s">
        <v>280</v>
      </c>
      <c r="J115" s="25" t="s">
        <v>280</v>
      </c>
      <c r="K115" s="106"/>
      <c r="L115" s="106"/>
      <c r="M115" s="106"/>
      <c r="N115" s="106"/>
      <c r="O115" s="106"/>
      <c r="P115" s="106"/>
    </row>
    <row r="116" spans="1:16" ht="18" customHeight="1" x14ac:dyDescent="0.35">
      <c r="A116" s="4" t="s">
        <v>138</v>
      </c>
      <c r="B116" s="4" t="s">
        <v>86</v>
      </c>
      <c r="C116" s="13" t="s">
        <v>138</v>
      </c>
      <c r="D116" s="13" t="s">
        <v>297</v>
      </c>
      <c r="E116" s="91" t="s">
        <v>138</v>
      </c>
      <c r="F116" s="91"/>
      <c r="G116" s="95" t="s">
        <v>138</v>
      </c>
      <c r="H116" s="99" t="s">
        <v>312</v>
      </c>
      <c r="I116" s="4" t="s">
        <v>581</v>
      </c>
      <c r="J116" s="4" t="s">
        <v>581</v>
      </c>
      <c r="K116" s="106"/>
      <c r="L116" s="106"/>
      <c r="M116" s="106"/>
      <c r="N116" s="106"/>
      <c r="O116" s="106"/>
      <c r="P116" s="118"/>
    </row>
    <row r="117" spans="1:16" ht="18" customHeight="1" x14ac:dyDescent="0.35">
      <c r="A117" s="25" t="s">
        <v>280</v>
      </c>
      <c r="B117" s="25" t="s">
        <v>359</v>
      </c>
      <c r="C117" s="26" t="s">
        <v>280</v>
      </c>
      <c r="D117" s="26" t="s">
        <v>397</v>
      </c>
      <c r="E117" s="97" t="s">
        <v>280</v>
      </c>
      <c r="F117" s="97" t="s">
        <v>312</v>
      </c>
      <c r="G117" s="49" t="s">
        <v>280</v>
      </c>
      <c r="H117" s="49" t="s">
        <v>414</v>
      </c>
      <c r="I117" s="4" t="s">
        <v>224</v>
      </c>
      <c r="J117" s="4" t="s">
        <v>224</v>
      </c>
      <c r="K117" s="106"/>
      <c r="L117" s="106"/>
      <c r="M117" s="106"/>
      <c r="N117" s="106"/>
      <c r="O117" s="106"/>
      <c r="P117" s="106"/>
    </row>
    <row r="118" spans="1:16" ht="18" customHeight="1" x14ac:dyDescent="0.35">
      <c r="A118" s="4" t="s">
        <v>581</v>
      </c>
      <c r="B118" s="4" t="s">
        <v>30</v>
      </c>
      <c r="C118" s="13" t="s">
        <v>581</v>
      </c>
      <c r="D118" s="13" t="s">
        <v>582</v>
      </c>
      <c r="E118" s="91" t="s">
        <v>581</v>
      </c>
      <c r="F118" s="94" t="s">
        <v>415</v>
      </c>
      <c r="G118" s="95" t="s">
        <v>581</v>
      </c>
      <c r="H118" s="95" t="s">
        <v>581</v>
      </c>
      <c r="I118" s="131" t="s">
        <v>636</v>
      </c>
      <c r="J118" s="4" t="s">
        <v>637</v>
      </c>
      <c r="K118" s="106"/>
      <c r="L118" s="106"/>
      <c r="M118" s="106"/>
      <c r="N118" s="106"/>
      <c r="O118" s="106"/>
      <c r="P118" s="106"/>
    </row>
    <row r="119" spans="1:16" ht="18" customHeight="1" x14ac:dyDescent="0.35">
      <c r="A119" s="126" t="s">
        <v>224</v>
      </c>
      <c r="B119" s="4" t="s">
        <v>51</v>
      </c>
      <c r="C119" s="13" t="s">
        <v>224</v>
      </c>
      <c r="D119" s="13" t="s">
        <v>398</v>
      </c>
      <c r="E119" s="91" t="s">
        <v>224</v>
      </c>
      <c r="F119" s="91" t="s">
        <v>325</v>
      </c>
      <c r="G119" s="95" t="s">
        <v>224</v>
      </c>
      <c r="H119" s="95" t="s">
        <v>224</v>
      </c>
      <c r="I119" s="4" t="s">
        <v>650</v>
      </c>
      <c r="J119" s="4" t="s">
        <v>650</v>
      </c>
      <c r="K119" s="106"/>
      <c r="L119" s="106"/>
      <c r="M119" s="106"/>
      <c r="N119" s="106"/>
      <c r="O119" s="106"/>
      <c r="P119" s="106"/>
    </row>
    <row r="120" spans="1:16" ht="18" customHeight="1" x14ac:dyDescent="0.35">
      <c r="A120" s="4" t="s">
        <v>650</v>
      </c>
      <c r="B120" s="132" t="s">
        <v>27</v>
      </c>
      <c r="C120" s="13" t="s">
        <v>650</v>
      </c>
      <c r="D120" s="13" t="s">
        <v>651</v>
      </c>
      <c r="E120" s="91" t="s">
        <v>650</v>
      </c>
      <c r="F120" s="94"/>
      <c r="G120" s="95" t="s">
        <v>650</v>
      </c>
      <c r="H120" s="99" t="s">
        <v>312</v>
      </c>
      <c r="I120" s="25" t="s">
        <v>284</v>
      </c>
      <c r="J120" s="25" t="s">
        <v>361</v>
      </c>
      <c r="K120" s="106"/>
      <c r="L120" s="106"/>
      <c r="M120" s="106"/>
      <c r="N120" s="106"/>
      <c r="O120" s="106"/>
      <c r="P120" s="106"/>
    </row>
    <row r="121" spans="1:16" ht="18" customHeight="1" x14ac:dyDescent="0.35">
      <c r="A121" s="131" t="s">
        <v>636</v>
      </c>
      <c r="B121" s="4" t="s">
        <v>51</v>
      </c>
      <c r="C121" s="13" t="s">
        <v>636</v>
      </c>
      <c r="D121" s="13" t="s">
        <v>638</v>
      </c>
      <c r="E121" s="91" t="s">
        <v>636</v>
      </c>
      <c r="F121" s="91"/>
      <c r="G121" s="95" t="s">
        <v>636</v>
      </c>
      <c r="H121" s="99" t="s">
        <v>312</v>
      </c>
      <c r="I121" s="4" t="s">
        <v>508</v>
      </c>
      <c r="J121" s="4" t="s">
        <v>508</v>
      </c>
      <c r="K121" s="106"/>
      <c r="L121" s="106"/>
      <c r="M121" s="106"/>
      <c r="N121" s="106"/>
      <c r="O121" s="106"/>
      <c r="P121" s="106"/>
    </row>
    <row r="122" spans="1:16" ht="18" customHeight="1" x14ac:dyDescent="0.35">
      <c r="A122" s="25" t="s">
        <v>284</v>
      </c>
      <c r="B122" s="25" t="s">
        <v>125</v>
      </c>
      <c r="C122" s="26" t="s">
        <v>284</v>
      </c>
      <c r="D122" s="26" t="s">
        <v>399</v>
      </c>
      <c r="E122" s="97" t="s">
        <v>284</v>
      </c>
      <c r="F122" s="97" t="s">
        <v>312</v>
      </c>
      <c r="G122" s="49" t="s">
        <v>284</v>
      </c>
      <c r="H122" s="49" t="s">
        <v>414</v>
      </c>
      <c r="I122" s="25" t="s">
        <v>285</v>
      </c>
      <c r="J122" s="25" t="s">
        <v>227</v>
      </c>
      <c r="K122" s="106"/>
      <c r="L122" s="106"/>
      <c r="M122" s="106"/>
      <c r="N122" s="106"/>
      <c r="O122" s="106"/>
      <c r="P122" s="106"/>
    </row>
    <row r="123" spans="1:16" ht="18" customHeight="1" x14ac:dyDescent="0.35">
      <c r="A123" s="4" t="s">
        <v>508</v>
      </c>
      <c r="B123" s="4" t="s">
        <v>125</v>
      </c>
      <c r="C123" s="13" t="s">
        <v>508</v>
      </c>
      <c r="D123" s="13" t="s">
        <v>510</v>
      </c>
      <c r="E123" s="91" t="s">
        <v>508</v>
      </c>
      <c r="F123" s="91"/>
      <c r="G123" s="95" t="s">
        <v>508</v>
      </c>
      <c r="H123" s="99" t="s">
        <v>312</v>
      </c>
      <c r="I123" s="4" t="s">
        <v>227</v>
      </c>
      <c r="J123" s="4" t="s">
        <v>227</v>
      </c>
      <c r="K123" s="106"/>
      <c r="L123" s="106"/>
      <c r="M123" s="106"/>
      <c r="N123" s="106"/>
      <c r="O123" s="106"/>
      <c r="P123" s="106"/>
    </row>
    <row r="124" spans="1:16" ht="18" customHeight="1" x14ac:dyDescent="0.35">
      <c r="A124" s="25" t="s">
        <v>285</v>
      </c>
      <c r="B124" s="25" t="s">
        <v>34</v>
      </c>
      <c r="C124" s="26" t="s">
        <v>285</v>
      </c>
      <c r="D124" s="26" t="s">
        <v>400</v>
      </c>
      <c r="E124" s="97" t="s">
        <v>285</v>
      </c>
      <c r="F124" s="97" t="s">
        <v>312</v>
      </c>
      <c r="G124" s="49" t="s">
        <v>285</v>
      </c>
      <c r="H124" s="49" t="s">
        <v>414</v>
      </c>
      <c r="I124" s="25" t="s">
        <v>16</v>
      </c>
      <c r="J124" s="25" t="s">
        <v>127</v>
      </c>
      <c r="K124" s="106"/>
      <c r="L124" s="106"/>
      <c r="M124" s="106"/>
      <c r="N124" s="106"/>
      <c r="O124" s="106"/>
      <c r="P124" s="106"/>
    </row>
    <row r="125" spans="1:16" ht="18" customHeight="1" x14ac:dyDescent="0.35">
      <c r="A125" s="4" t="s">
        <v>227</v>
      </c>
      <c r="B125" s="4" t="s">
        <v>34</v>
      </c>
      <c r="C125" s="13" t="s">
        <v>227</v>
      </c>
      <c r="D125" s="13" t="s">
        <v>400</v>
      </c>
      <c r="E125" s="91" t="s">
        <v>227</v>
      </c>
      <c r="F125" s="91"/>
      <c r="G125" s="95" t="s">
        <v>227</v>
      </c>
      <c r="H125" s="99" t="s">
        <v>312</v>
      </c>
      <c r="I125" s="4" t="s">
        <v>110</v>
      </c>
      <c r="J125" s="4" t="s">
        <v>110</v>
      </c>
      <c r="K125" s="106"/>
      <c r="L125" s="106"/>
      <c r="M125" s="106"/>
      <c r="N125" s="106"/>
      <c r="O125" s="106"/>
      <c r="P125" s="106"/>
    </row>
    <row r="126" spans="1:16" ht="18" customHeight="1" x14ac:dyDescent="0.35">
      <c r="A126" s="155" t="s">
        <v>117</v>
      </c>
      <c r="B126" s="156"/>
      <c r="C126" s="158" t="s">
        <v>117</v>
      </c>
      <c r="D126" s="158"/>
      <c r="E126" s="152" t="s">
        <v>117</v>
      </c>
      <c r="F126" s="152"/>
      <c r="G126" s="154" t="s">
        <v>117</v>
      </c>
      <c r="H126" s="154"/>
      <c r="I126" s="4" t="s">
        <v>118</v>
      </c>
      <c r="J126" s="4" t="s">
        <v>610</v>
      </c>
      <c r="K126" s="106"/>
      <c r="L126" s="106"/>
      <c r="M126" s="106"/>
      <c r="N126" s="106"/>
      <c r="O126" s="106"/>
      <c r="P126" s="106"/>
    </row>
    <row r="127" spans="1:16" ht="18" customHeight="1" x14ac:dyDescent="0.35">
      <c r="A127" s="4" t="s">
        <v>118</v>
      </c>
      <c r="B127" s="4" t="s">
        <v>473</v>
      </c>
      <c r="C127" s="13" t="s">
        <v>118</v>
      </c>
      <c r="D127" s="13" t="s">
        <v>387</v>
      </c>
      <c r="E127" s="91" t="s">
        <v>118</v>
      </c>
      <c r="F127" s="91"/>
      <c r="G127" s="95" t="s">
        <v>118</v>
      </c>
      <c r="H127" s="99" t="s">
        <v>312</v>
      </c>
      <c r="I127" s="4" t="s">
        <v>119</v>
      </c>
      <c r="J127" s="4" t="s">
        <v>611</v>
      </c>
      <c r="K127" s="106"/>
      <c r="L127" s="106"/>
      <c r="M127" s="106"/>
      <c r="N127" s="106"/>
      <c r="O127" s="106"/>
      <c r="P127" s="106"/>
    </row>
    <row r="128" spans="1:16" ht="18" customHeight="1" x14ac:dyDescent="0.35">
      <c r="A128" s="4" t="s">
        <v>119</v>
      </c>
      <c r="B128" s="4" t="s">
        <v>474</v>
      </c>
      <c r="C128" s="13" t="s">
        <v>119</v>
      </c>
      <c r="D128" s="13" t="s">
        <v>388</v>
      </c>
      <c r="E128" s="91" t="s">
        <v>119</v>
      </c>
      <c r="F128" s="91"/>
      <c r="G128" s="95" t="s">
        <v>119</v>
      </c>
      <c r="H128" s="99" t="s">
        <v>312</v>
      </c>
      <c r="I128" s="4" t="s">
        <v>120</v>
      </c>
      <c r="J128" s="4" t="s">
        <v>609</v>
      </c>
      <c r="K128" s="106"/>
      <c r="L128" s="106"/>
      <c r="M128" s="106"/>
      <c r="N128" s="106"/>
      <c r="O128" s="106"/>
      <c r="P128" s="106"/>
    </row>
    <row r="129" spans="1:16" ht="18" customHeight="1" x14ac:dyDescent="0.35">
      <c r="A129" s="4" t="s">
        <v>120</v>
      </c>
      <c r="B129" s="4" t="s">
        <v>121</v>
      </c>
      <c r="C129" s="13" t="s">
        <v>120</v>
      </c>
      <c r="D129" s="13" t="s">
        <v>295</v>
      </c>
      <c r="E129" s="91" t="s">
        <v>120</v>
      </c>
      <c r="F129" s="91"/>
      <c r="G129" s="95" t="s">
        <v>120</v>
      </c>
      <c r="H129" s="99" t="s">
        <v>312</v>
      </c>
      <c r="I129" s="4" t="s">
        <v>122</v>
      </c>
      <c r="J129" s="4" t="s">
        <v>363</v>
      </c>
      <c r="K129" s="106"/>
      <c r="L129" s="106"/>
      <c r="M129" s="106"/>
      <c r="N129" s="106"/>
      <c r="O129" s="106"/>
      <c r="P129" s="106"/>
    </row>
    <row r="130" spans="1:16" ht="18" customHeight="1" x14ac:dyDescent="0.35">
      <c r="A130" s="4" t="s">
        <v>122</v>
      </c>
      <c r="B130" s="4" t="s">
        <v>255</v>
      </c>
      <c r="C130" s="13" t="s">
        <v>122</v>
      </c>
      <c r="D130" s="13" t="s">
        <v>389</v>
      </c>
      <c r="E130" s="91" t="s">
        <v>122</v>
      </c>
      <c r="F130" s="91"/>
      <c r="G130" s="95" t="s">
        <v>122</v>
      </c>
      <c r="H130" s="99" t="s">
        <v>312</v>
      </c>
      <c r="I130" s="4" t="s">
        <v>108</v>
      </c>
      <c r="J130" s="4" t="s">
        <v>108</v>
      </c>
      <c r="K130" s="106"/>
      <c r="L130" s="106"/>
      <c r="M130" s="106"/>
      <c r="N130" s="106"/>
      <c r="O130" s="106"/>
      <c r="P130" s="106"/>
    </row>
    <row r="131" spans="1:16" ht="18" customHeight="1" x14ac:dyDescent="0.35">
      <c r="A131" s="4" t="s">
        <v>108</v>
      </c>
      <c r="B131" s="4" t="s">
        <v>123</v>
      </c>
      <c r="C131" s="13" t="s">
        <v>108</v>
      </c>
      <c r="D131" s="13" t="s">
        <v>390</v>
      </c>
      <c r="E131" s="91" t="s">
        <v>108</v>
      </c>
      <c r="F131" s="91"/>
      <c r="G131" s="95" t="s">
        <v>108</v>
      </c>
      <c r="H131" s="99" t="s">
        <v>312</v>
      </c>
      <c r="I131" s="4" t="s">
        <v>20</v>
      </c>
      <c r="J131" s="4" t="s">
        <v>20</v>
      </c>
      <c r="K131" s="106"/>
      <c r="L131" s="106"/>
      <c r="M131" s="106"/>
      <c r="N131" s="106"/>
      <c r="O131" s="106"/>
      <c r="P131" s="106"/>
    </row>
    <row r="132" spans="1:16" ht="18" customHeight="1" x14ac:dyDescent="0.35">
      <c r="A132" s="126" t="s">
        <v>20</v>
      </c>
      <c r="B132" s="126" t="s">
        <v>123</v>
      </c>
      <c r="C132" s="127" t="s">
        <v>20</v>
      </c>
      <c r="D132" s="127" t="s">
        <v>293</v>
      </c>
      <c r="E132" s="128" t="s">
        <v>20</v>
      </c>
      <c r="F132" s="128"/>
      <c r="G132" s="129" t="s">
        <v>20</v>
      </c>
      <c r="H132" s="130" t="s">
        <v>312</v>
      </c>
      <c r="I132" s="126" t="s">
        <v>124</v>
      </c>
      <c r="J132" s="126" t="s">
        <v>364</v>
      </c>
    </row>
    <row r="133" spans="1:16" ht="17" customHeight="1" x14ac:dyDescent="0.35">
      <c r="A133" s="4" t="s">
        <v>124</v>
      </c>
      <c r="B133" s="4" t="s">
        <v>32</v>
      </c>
      <c r="C133" s="13" t="s">
        <v>124</v>
      </c>
      <c r="D133" s="13" t="s">
        <v>392</v>
      </c>
      <c r="E133" s="91" t="s">
        <v>124</v>
      </c>
      <c r="F133" s="91"/>
      <c r="G133" s="95" t="s">
        <v>124</v>
      </c>
      <c r="H133" s="99" t="s">
        <v>312</v>
      </c>
      <c r="I133" s="106"/>
      <c r="J133" s="106"/>
    </row>
    <row r="134" spans="1:16" ht="17.5" customHeight="1" x14ac:dyDescent="0.35"/>
    <row r="135" spans="1:16" ht="18" customHeight="1" x14ac:dyDescent="0.35"/>
    <row r="136" spans="1:16" ht="18" customHeight="1" x14ac:dyDescent="0.35"/>
    <row r="137" spans="1:16" ht="18" customHeight="1" x14ac:dyDescent="0.35"/>
    <row r="138" spans="1:16" ht="18" customHeight="1" x14ac:dyDescent="0.35"/>
    <row r="139" spans="1:16" ht="18" customHeight="1" x14ac:dyDescent="0.35"/>
    <row r="140" spans="1:16" ht="18" customHeight="1" x14ac:dyDescent="0.35"/>
    <row r="141" spans="1:16" ht="18" customHeight="1" x14ac:dyDescent="0.35"/>
    <row r="142" spans="1:16" ht="18" customHeight="1" x14ac:dyDescent="0.35"/>
    <row r="143" spans="1:16" ht="18.5" customHeight="1" x14ac:dyDescent="0.35"/>
    <row r="144" spans="1:16" ht="18.5" customHeight="1" x14ac:dyDescent="0.35"/>
  </sheetData>
  <sheetProtection selectLockedCells="1" selectUnlockedCells="1"/>
  <sortState xmlns:xlrd2="http://schemas.microsoft.com/office/spreadsheetml/2017/richdata2" ref="P70:P74">
    <sortCondition ref="P70:P74"/>
  </sortState>
  <customSheetViews>
    <customSheetView guid="{4CCB9EB7-E5A7-4F1A-AC92-71DD67B1A61D}" scale="40" showPageBreaks="1" topLeftCell="A18">
      <selection activeCell="R57" sqref="R57"/>
    </customSheetView>
  </customSheetViews>
  <mergeCells count="22">
    <mergeCell ref="E126:F126"/>
    <mergeCell ref="G34:H34"/>
    <mergeCell ref="G126:H126"/>
    <mergeCell ref="A126:B126"/>
    <mergeCell ref="A3:B3"/>
    <mergeCell ref="A34:B34"/>
    <mergeCell ref="C3:D3"/>
    <mergeCell ref="C126:D126"/>
    <mergeCell ref="C34:D34"/>
    <mergeCell ref="G3:H3"/>
    <mergeCell ref="O34:P34"/>
    <mergeCell ref="O3:P3"/>
    <mergeCell ref="K34:L34"/>
    <mergeCell ref="M34:N34"/>
    <mergeCell ref="M68:N68"/>
    <mergeCell ref="K3:L3"/>
    <mergeCell ref="M3:N3"/>
    <mergeCell ref="I3:J3"/>
    <mergeCell ref="E3:F3"/>
    <mergeCell ref="K68:L68"/>
    <mergeCell ref="I34:J34"/>
    <mergeCell ref="E34:F34"/>
  </mergeCells>
  <hyperlinks>
    <hyperlink ref="L70" r:id="rId1" xr:uid="{1AF66F57-70F5-41AA-914D-8E8F0156A898}"/>
    <hyperlink ref="L71" r:id="rId2" xr:uid="{8373BFB2-225D-4352-AA2D-57829732E537}"/>
    <hyperlink ref="L77" r:id="rId3" xr:uid="{E9C35A5B-9C1E-4D51-AE85-4F83AD7D3058}"/>
    <hyperlink ref="L72" r:id="rId4" xr:uid="{33A7B334-E60F-4E59-86CC-396A00172876}"/>
    <hyperlink ref="L73" r:id="rId5" xr:uid="{B0F11E30-C619-4AC8-A6C8-D3B89AE3E922}"/>
    <hyperlink ref="L74" r:id="rId6" xr:uid="{C922F453-E0D5-4693-9BCC-61E11B59758E}"/>
    <hyperlink ref="L75" r:id="rId7" xr:uid="{67895DC8-1554-4F09-950C-9D86FC6E52C5}"/>
    <hyperlink ref="L76" r:id="rId8" xr:uid="{7469FBBA-CF03-4BEA-BBB2-68A436D00D50}"/>
    <hyperlink ref="L78" r:id="rId9" xr:uid="{DF9B3B46-0B61-4E6D-9663-9CECAA5A9EDF}"/>
    <hyperlink ref="L79" r:id="rId10" xr:uid="{363090CC-B69E-46CF-911C-FB5782EDFC2B}"/>
    <hyperlink ref="L80" r:id="rId11" xr:uid="{F4FF9E40-6155-4CD2-B403-67A55F35E73C}"/>
    <hyperlink ref="L81" r:id="rId12" xr:uid="{03EF58E8-AA7F-4251-BDBF-77148CF93B97}"/>
    <hyperlink ref="L82" r:id="rId13" xr:uid="{ECA5B607-59E9-4197-A126-B8E35BBAED5F}"/>
    <hyperlink ref="L83" r:id="rId14" xr:uid="{D9841F6E-80BF-4E4B-853D-1B3C79D8BEC3}"/>
    <hyperlink ref="L84" r:id="rId15" location=":~:text=Beauftragte%20f%C3%BCr%20Studierende%20mit%20Behinderung,Gunsten%20geltenden%20Rechtsvorschriften%20beachtet%20werden." xr:uid="{63C97F27-9057-401A-A687-180114192F73}"/>
    <hyperlink ref="L85" r:id="rId16" xr:uid="{7F8CB286-56D1-45C1-A12B-2A004B98DDC3}"/>
    <hyperlink ref="L86" r:id="rId17" xr:uid="{80FC3EF6-CBDE-4FD6-A1E6-077DA0E06E4F}"/>
    <hyperlink ref="L87" r:id="rId18" xr:uid="{A8206111-8064-4BBA-A34A-9923D9E684CB}"/>
    <hyperlink ref="L88" r:id="rId19" xr:uid="{13F93013-D369-4A6B-B98E-AA9A03A5103F}"/>
    <hyperlink ref="L89" r:id="rId20" xr:uid="{A06968D3-B6A9-4E6B-8390-9D8C649A278F}"/>
    <hyperlink ref="L90" r:id="rId21" xr:uid="{3B201D96-DEBE-4F14-A9C5-9F39FF00AE22}"/>
    <hyperlink ref="L91" r:id="rId22" xr:uid="{C64650EA-7043-4E4D-BF0C-B777381F172C}"/>
    <hyperlink ref="L92" r:id="rId23" xr:uid="{063BB1BD-DE78-467C-B85A-A2508E2002C4}"/>
    <hyperlink ref="L93" r:id="rId24" xr:uid="{D66BEAFD-DB8E-4510-B739-C68E26090D6C}"/>
    <hyperlink ref="L94" r:id="rId25" xr:uid="{D383E70C-7655-4F8D-8DD5-4697A07B17EC}"/>
    <hyperlink ref="L95" r:id="rId26" xr:uid="{F4D84CD1-4731-497C-A5BE-7E4C5354D9CD}"/>
    <hyperlink ref="L96" r:id="rId27" location=":~:text=Seit%20dem%2001.04.2020%20wird,und%20seiner%20Stellvertreterin%20Frau%20Prof." xr:uid="{42039062-D1A2-423C-B83D-C012DD2F095B}"/>
    <hyperlink ref="L97" r:id="rId28" xr:uid="{936D1643-8984-4FDA-B5FC-2D542813D50A}"/>
    <hyperlink ref="F38" r:id="rId29" xr:uid="{D0AE8A58-AF99-4C22-B195-85C171863B10}"/>
    <hyperlink ref="F65" r:id="rId30" xr:uid="{2482DFAC-0EDC-40B2-B98A-A6664E8CDC66}"/>
    <hyperlink ref="F87" r:id="rId31" xr:uid="{2265A2B1-81A0-4722-B744-21FE6BEBF9C0}"/>
    <hyperlink ref="F118" r:id="rId32" xr:uid="{8C54D49B-7E8F-4576-9E48-86429B65B2EB}"/>
    <hyperlink ref="F57" r:id="rId33" xr:uid="{22B9D982-12B6-442C-BBC1-E20D8CEA2E62}"/>
    <hyperlink ref="F77" r:id="rId34" xr:uid="{31F2AC5E-9188-45EC-B03C-0EB06A352C66}"/>
    <hyperlink ref="F56" r:id="rId35" xr:uid="{468B095E-CCB5-4D0F-89B7-AF7BA39DDB48}"/>
    <hyperlink ref="F59" r:id="rId36" xr:uid="{D37A75FD-3E7F-4389-83FD-5468D8A30685}"/>
    <hyperlink ref="F64" r:id="rId37" xr:uid="{A4884C8F-6536-4DD6-8DD0-BF2795E56799}"/>
    <hyperlink ref="F58" r:id="rId38" xr:uid="{97F2242E-AEE0-4252-8D2D-9A17C302C06C}"/>
    <hyperlink ref="F82" r:id="rId39" xr:uid="{BACCE201-F48F-4BD0-9156-03C60D418D96}"/>
    <hyperlink ref="F92" r:id="rId40" xr:uid="{FD279484-9AAA-4F63-A6DA-E11720FF6C2C}"/>
    <hyperlink ref="F97" r:id="rId41" xr:uid="{38D4A878-B8DD-4016-9048-6D0506878BA3}"/>
    <hyperlink ref="F99" r:id="rId42" xr:uid="{284610EA-C56F-4B4A-9170-B4DC04593DE5}"/>
    <hyperlink ref="F105" r:id="rId43" xr:uid="{324A3D5C-A338-4876-8B3F-414CE97F38DA}"/>
    <hyperlink ref="F107" r:id="rId44" xr:uid="{7765C37F-E8EC-45A9-8A66-36E8F5F5A27D}"/>
    <hyperlink ref="H45" r:id="rId45" display="https://support.microsoft.com/de-de/topic/einrichten-und-verwenden-der-bildschirmlupe-e1330ccd-8d5c-2b3c-d383-fd202808c71a" xr:uid="{873013C2-E893-4E3A-9ADB-63265990AA7D}"/>
    <hyperlink ref="F45" r:id="rId46" xr:uid="{D1E27794-F882-445E-A2F6-7D773CBD15DE}"/>
    <hyperlink ref="F48" r:id="rId47" xr:uid="{BB9C82D8-69A1-4D6F-9138-2FDC61E65951}"/>
    <hyperlink ref="F94" r:id="rId48" xr:uid="{CD604604-454C-4C76-8315-D20FF30C58FA}"/>
  </hyperlinks>
  <pageMargins left="0.7" right="0.7" top="0.78740157499999996" bottom="0.78740157499999996" header="0.3" footer="0.3"/>
  <pageSetup orientation="portrait" horizontalDpi="300" verticalDpi="300" r:id="rId4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92E4F0F08134D4F871FA6F32ACA95B0" ma:contentTypeVersion="3" ma:contentTypeDescription="Ein neues Dokument erstellen." ma:contentTypeScope="" ma:versionID="dc210b1af33e7100552a2693d37ecaf5">
  <xsd:schema xmlns:xsd="http://www.w3.org/2001/XMLSchema" xmlns:xs="http://www.w3.org/2001/XMLSchema" xmlns:p="http://schemas.microsoft.com/office/2006/metadata/properties" xmlns:ns2="c881e0f2-b099-4c39-9a5d-a224217798b0" targetNamespace="http://schemas.microsoft.com/office/2006/metadata/properties" ma:root="true" ma:fieldsID="fb245288c81dbd44f90f92f89d3e1697" ns2:_="">
    <xsd:import namespace="c881e0f2-b099-4c39-9a5d-a224217798b0"/>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81e0f2-b099-4c39-9a5d-a224217798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ACD248-0A51-4DA0-B0AB-8F2DBA7B0E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81e0f2-b099-4c39-9a5d-a224217798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431A96-B52B-4F5E-A886-29A849D911F2}">
  <ds:schemaRefs>
    <ds:schemaRef ds:uri="http://purl.org/dc/dcmitype/"/>
    <ds:schemaRef ds:uri="http://purl.org/dc/elements/1.1/"/>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c881e0f2-b099-4c39-9a5d-a224217798b0"/>
    <ds:schemaRef ds:uri="http://purl.org/dc/terms/"/>
  </ds:schemaRefs>
</ds:datastoreItem>
</file>

<file path=customXml/itemProps3.xml><?xml version="1.0" encoding="utf-8"?>
<ds:datastoreItem xmlns:ds="http://schemas.openxmlformats.org/officeDocument/2006/customXml" ds:itemID="{8F86FD11-5133-44B6-8E47-0716C82486B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58</vt:i4>
      </vt:variant>
    </vt:vector>
  </HeadingPairs>
  <TitlesOfParts>
    <vt:vector size="65" baseType="lpstr">
      <vt:lpstr>1. Anleitung</vt:lpstr>
      <vt:lpstr>2. Sehbeeinträchtigung</vt:lpstr>
      <vt:lpstr>3. Hörbeeinträchtigung</vt:lpstr>
      <vt:lpstr>4. Motorische Beeinträchtigung </vt:lpstr>
      <vt:lpstr>5. Sprache und Kommunikation</vt:lpstr>
      <vt:lpstr>6. Bedarfsübergreifend Infos</vt:lpstr>
      <vt:lpstr>7. Hintergrundinformationen</vt:lpstr>
      <vt:lpstr>Akustische_Verstärkung</vt:lpstr>
      <vt:lpstr>ALTTEXT_MATRIX</vt:lpstr>
      <vt:lpstr>Audiotechnologien</vt:lpstr>
      <vt:lpstr>Audiotranskription</vt:lpstr>
      <vt:lpstr>Auswahl_Produktkategorie</vt:lpstr>
      <vt:lpstr>BEDARFSÜBERGREIFEND_MATRIX</vt:lpstr>
      <vt:lpstr>BEDARFSÜBERGREIFEND_PRODUKTKATEGORIEN_LISTE</vt:lpstr>
      <vt:lpstr>BEDARFSÜBERGREIFEND_PRODUKTLISTE</vt:lpstr>
      <vt:lpstr>Beleuchtung</vt:lpstr>
      <vt:lpstr>BLIND_PRODUKTKATEGORIEN_LISTE</vt:lpstr>
      <vt:lpstr>Braille_Übersetzungssoftware</vt:lpstr>
      <vt:lpstr>Braillezeilen</vt:lpstr>
      <vt:lpstr>Computersteuerungshardware</vt:lpstr>
      <vt:lpstr>Dokumentenscanner</vt:lpstr>
      <vt:lpstr>Drucker</vt:lpstr>
      <vt:lpstr>Ergonomische_Arbeitsumgebung</vt:lpstr>
      <vt:lpstr>FM_Anlagen</vt:lpstr>
      <vt:lpstr>FRAGEN_PRODUKTE_MATRIX</vt:lpstr>
      <vt:lpstr>FRAGEN_UNIS_MATRIX</vt:lpstr>
      <vt:lpstr>GEHÖRLOS_PRODUKTKATEGORIEN_LISTE</vt:lpstr>
      <vt:lpstr>HOCHSCHULE_KONTAKT_MATRIX</vt:lpstr>
      <vt:lpstr>HOCHSCHULEN_LISTE</vt:lpstr>
      <vt:lpstr>Interaktive_Lehrmittel</vt:lpstr>
      <vt:lpstr>KONTAKT_LISTE</vt:lpstr>
      <vt:lpstr>LINKS_MATRIX</vt:lpstr>
      <vt:lpstr>MOTORISCH_PRODUKTKATEGORIEN_LISTE</vt:lpstr>
      <vt:lpstr>OCR_Software</vt:lpstr>
      <vt:lpstr>PRODUKTDATEN_ALTTEXT_MATRIX</vt:lpstr>
      <vt:lpstr>PRODUKTDATEN_LINKS_MATRIX</vt:lpstr>
      <vt:lpstr>PRODUKTDATEN_MATRIX</vt:lpstr>
      <vt:lpstr>SCHWERHÖRIG_PRODUKTKATEGORIEN_LISTE</vt:lpstr>
      <vt:lpstr>Screenreader</vt:lpstr>
      <vt:lpstr>SEHBEHINDERT_PRODUKTKATEGORIEN_LISTE</vt:lpstr>
      <vt:lpstr>Spracheingabesoftware</vt:lpstr>
      <vt:lpstr>Spracherkennung</vt:lpstr>
      <vt:lpstr>SPRACHSTÖRUNG_PRODUKTKATEGORIEN_LISTE</vt:lpstr>
      <vt:lpstr>STANDORT_MATRIX</vt:lpstr>
      <vt:lpstr>TEILLEISTUNGSSTÖRUNG_PRODUKTKATEGORIEN_LISTE</vt:lpstr>
      <vt:lpstr>UNIS_BEDARFSUEBERGREIFEND_MATRIX</vt:lpstr>
      <vt:lpstr>UNIS_BLIND_MATRIX</vt:lpstr>
      <vt:lpstr>UNIS_GEHÖRLOS_MATRIX</vt:lpstr>
      <vt:lpstr>UNIS_HÄNDE_MATRIX</vt:lpstr>
      <vt:lpstr>UNIS_HÖREINGESCHRÄNKT_MATRIX</vt:lpstr>
      <vt:lpstr>UNIS_SEHEINGESCHRÄNKT_MATRIX</vt:lpstr>
      <vt:lpstr>UNIS_SPRACHSTÖRUNG_MATRIX</vt:lpstr>
      <vt:lpstr>UNIS_TLS_MATRIX</vt:lpstr>
      <vt:lpstr>Untertitel_Software</vt:lpstr>
      <vt:lpstr>VERFÜGBARKEIT_MATRIX</vt:lpstr>
      <vt:lpstr>Vergrößerungshardware</vt:lpstr>
      <vt:lpstr>Vergrößerungssoftware</vt:lpstr>
      <vt:lpstr>Visuelle_Technologien</vt:lpstr>
      <vt:lpstr>Vorlesesoftware</vt:lpstr>
      <vt:lpstr>Weitere_Bedarfsübergreifend</vt:lpstr>
      <vt:lpstr>Weitere_Blind</vt:lpstr>
      <vt:lpstr>Weitere_Motorische_Beeinträchtigung</vt:lpstr>
      <vt:lpstr>Weitere_Sehbehinderung</vt:lpstr>
      <vt:lpstr>Weitere_Sprachstörung</vt:lpstr>
      <vt:lpstr>Weitere_Teilleistungsstörung</vt:lpstr>
    </vt:vector>
  </TitlesOfParts>
  <Manager/>
  <Company>Fakultät 12</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Rose Jokic</dc:creator>
  <cp:keywords/>
  <dc:description/>
  <cp:lastModifiedBy>Arian Behrami</cp:lastModifiedBy>
  <cp:revision/>
  <cp:lastPrinted>2023-11-24T11:37:31Z</cp:lastPrinted>
  <dcterms:created xsi:type="dcterms:W3CDTF">2023-07-24T12:00:17Z</dcterms:created>
  <dcterms:modified xsi:type="dcterms:W3CDTF">2024-04-17T16:38:32Z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0x010100992E4F0F08134D4F871FA6F32ACA95B0</vt:lpwstr>
  </property>
</Properties>
</file>